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S:\dept\Econ\Мониторинг предприятий Банка России\Материалы для отправки предприятиям\июнь 2024\"/>
    </mc:Choice>
  </mc:AlternateContent>
  <bookViews>
    <workbookView xWindow="0" yWindow="0" windowWidth="24240" windowHeight="12300" firstSheet="1" activeTab="1"/>
  </bookViews>
  <sheets>
    <sheet name="контроль" sheetId="2" state="veryHidden" r:id="rId1"/>
    <sheet name="Услуги" sheetId="1" r:id="rId2"/>
  </sheets>
  <definedNames>
    <definedName name="Contacts">Услуги!$C$71</definedName>
    <definedName name="m1_Digital">Услуги!$S$54</definedName>
    <definedName name="m2Answ1">Услуги!$Q$58</definedName>
    <definedName name="m2Answ2">Услуги!$R$59</definedName>
    <definedName name="m2Answ3">Услуги!$S$60</definedName>
    <definedName name="m2Answ4">Услуги!$T$61</definedName>
    <definedName name="m2AnswCH">контроль!$B$64:$B$65</definedName>
    <definedName name="m3Answ1">Услуги!$Q$65</definedName>
    <definedName name="m3Answ2">Услуги!$R$66</definedName>
    <definedName name="m3Answ3">Услуги!$S$67</definedName>
    <definedName name="m3AnswCH">контроль!$B$67:$B$68</definedName>
    <definedName name="m4_1Answ1">Услуги!$AV$55</definedName>
    <definedName name="m4_2Answ1">Услуги!$AV$57</definedName>
    <definedName name="m4_3Answ1">Услуги!$AV$59</definedName>
    <definedName name="m4_4Answ1">Услуги!$AV$61</definedName>
    <definedName name="m4_5Answ1">Услуги!$AV$63</definedName>
    <definedName name="m4_6Answ1">Услуги!$AV$65</definedName>
    <definedName name="m4_7Answ1">Услуги!$AV$67</definedName>
    <definedName name="m4AnswCH">контроль!$B$71:$B$72</definedName>
    <definedName name="m5Answ1">Услуги!$BS$54</definedName>
    <definedName name="m5Answ2">Услуги!$BT$55</definedName>
    <definedName name="m5Answ3">Услуги!$BU$56</definedName>
    <definedName name="m5Answ4">Услуги!$BV$57</definedName>
    <definedName name="m5AnswCH">контроль!$B$74:$B$75</definedName>
    <definedName name="m6Answ1">Услуги!$BS$61</definedName>
    <definedName name="m6Answ2">Услуги!$BT$62</definedName>
    <definedName name="m6Answ3">Услуги!$BU$63</definedName>
    <definedName name="m6AnswCH">контроль!$B$78:$B$79</definedName>
    <definedName name="m7_Digital1">Услуги!$BN$67</definedName>
    <definedName name="m7_Digital2">Услуги!#REF!</definedName>
    <definedName name="q10Answ1">Услуги!$AN$24</definedName>
    <definedName name="q10Answ2">Услуги!$AO$25</definedName>
    <definedName name="q10Answ3">Услуги!$AP$26</definedName>
    <definedName name="q10AnswCH">контроль!$B$32:$B$33</definedName>
    <definedName name="q11_1Answ1">Услуги!$AR$35</definedName>
    <definedName name="q11_1Answ2">Услуги!$AS$36</definedName>
    <definedName name="q11_1Answ3">Услуги!$AT$37</definedName>
    <definedName name="q11_1AnswCH">контроль!$B$40:$B$41</definedName>
    <definedName name="q11Answ1">Услуги!$AL$35</definedName>
    <definedName name="q11Answ2">Услуги!$AM$36</definedName>
    <definedName name="q11Answ3">Услуги!$AN$37</definedName>
    <definedName name="q11AnswCH">контроль!$B$37:$B$38</definedName>
    <definedName name="q12_1Answ1">Услуги!$BV$10</definedName>
    <definedName name="q12_1Answ10">Услуги!$BV$19</definedName>
    <definedName name="q12_1Answ11">Услуги!$BV$20</definedName>
    <definedName name="q12_1Answ2">Услуги!$BV$11</definedName>
    <definedName name="q12_1Answ3">Услуги!$BV$12</definedName>
    <definedName name="q12_1Answ4">Услуги!$BV$13</definedName>
    <definedName name="q12_1Answ5">Услуги!$BV$14</definedName>
    <definedName name="q12_1Answ6">Услуги!$BV$15</definedName>
    <definedName name="q12_1Answ7">Услуги!$BV$16</definedName>
    <definedName name="q12_1Answ8">Услуги!$BV$17</definedName>
    <definedName name="q12_1Answ9">Услуги!$BV$18</definedName>
    <definedName name="q12_1AnswCH">контроль!$B$47:$B$48</definedName>
    <definedName name="q12Answ1">Услуги!$BK$13</definedName>
    <definedName name="q12Answ2">Услуги!$BL$14</definedName>
    <definedName name="q12Answ3">Услуги!$BM$15</definedName>
    <definedName name="q12AnswCH">контроль!$B$44:$B$45</definedName>
    <definedName name="q13_1Answ1">Услуги!$BV$23</definedName>
    <definedName name="q13_2Answ1">Услуги!$BV$24</definedName>
    <definedName name="q13_3Answ1">Услуги!$BV$25</definedName>
    <definedName name="q13_4Answ1">Услуги!$BV$26</definedName>
    <definedName name="q13_5Answ1">Услуги!$BV$27</definedName>
    <definedName name="q13_6Answ1">Услуги!$BV$28</definedName>
    <definedName name="q13_7Answ1">Услуги!$BV$29</definedName>
    <definedName name="q13_8Answ1">Услуги!$BV$30</definedName>
    <definedName name="q13AnswCH">контроль!$B$50:$B$51</definedName>
    <definedName name="q14Answ1">Услуги!$BD$35</definedName>
    <definedName name="q14Answ2">Услуги!$BJ$35</definedName>
    <definedName name="q14Answ3">Услуги!$BP$35</definedName>
    <definedName name="q14Answ4">Услуги!$BV$35</definedName>
    <definedName name="q14AnswCH">контроль!$B$53:$B$54</definedName>
    <definedName name="q15_1Answ1">Услуги!$BQ$40</definedName>
    <definedName name="q15_1Answ2">Услуги!$BP$41</definedName>
    <definedName name="q15_1Answ3">Услуги!$BQ$42</definedName>
    <definedName name="q15_1Answ4">Услуги!$BP$43</definedName>
    <definedName name="q15_1Answ5">Услуги!$BQ$44</definedName>
    <definedName name="q15_1Answ6">Услуги!$BP$45</definedName>
    <definedName name="q15_1Answ7">Услуги!$BQ$46</definedName>
    <definedName name="q15_1Answ8">Услуги!$BP$47</definedName>
    <definedName name="q15_1Answ9">Услуги!$BQ$48</definedName>
    <definedName name="q15_1AnswCH">контроль!$B$61:$B$62</definedName>
    <definedName name="q15Answ1">Услуги!$BI$40</definedName>
    <definedName name="q15Answ2">Услуги!$BH$41</definedName>
    <definedName name="q15Answ3">Услуги!$BI$42</definedName>
    <definedName name="q15Answ4">Услуги!$BH$43</definedName>
    <definedName name="q15Answ5">Услуги!$BI$44</definedName>
    <definedName name="q15Answ6">Услуги!$BH$45</definedName>
    <definedName name="q15Answ7">Услуги!$BI$46</definedName>
    <definedName name="q15Answ8">Услуги!$BH$47</definedName>
    <definedName name="q15Answ9">Услуги!$BI$48</definedName>
    <definedName name="q15AnswCH">контроль!$B$58:$B$59</definedName>
    <definedName name="q1Answ1">Услуги!$Q$12</definedName>
    <definedName name="q1Answ2">Услуги!$R$13</definedName>
    <definedName name="q1Answ3">Услуги!$S$14</definedName>
    <definedName name="q1Answ4">Услуги!$T$15</definedName>
    <definedName name="q1AnswCH">контроль!$B$4:$B$5</definedName>
    <definedName name="q2Answ1">Услуги!$Q$19</definedName>
    <definedName name="q2Answ2">Услуги!$R$20</definedName>
    <definedName name="q2Answ3">Услуги!$S$21</definedName>
    <definedName name="q2AnswCH">контроль!$B$7:$B$8</definedName>
    <definedName name="q3Answ1">Услуги!$Q$24</definedName>
    <definedName name="q3Answ2">Услуги!$R$25</definedName>
    <definedName name="q3Answ3">Услуги!$S$26</definedName>
    <definedName name="q3Answ4">Услуги!$T$27</definedName>
    <definedName name="q3AnswCH">контроль!$B$10:$B$11</definedName>
    <definedName name="q4Answ1">Услуги!$A$2</definedName>
    <definedName name="q4Answ2">Услуги!$A$2</definedName>
    <definedName name="q4Answ3">Услуги!$A$2</definedName>
    <definedName name="q4Answ4">Услуги!$A$2</definedName>
    <definedName name="q4AnswCH">контроль!$B$13:$B$14</definedName>
    <definedName name="q5Answ1">Услуги!$Q$30</definedName>
    <definedName name="q5Answ2">Услуги!$R$31</definedName>
    <definedName name="q5Answ3">Услуги!$S$32</definedName>
    <definedName name="q5AnswCH">контроль!$B$16:$B$17</definedName>
    <definedName name="q6Answ1">Услуги!$Q$36</definedName>
    <definedName name="q6Answ2">Услуги!$R$37</definedName>
    <definedName name="q6Answ3">Услуги!$S$38</definedName>
    <definedName name="q6AnswCH">контроль!$B$19:$B$20</definedName>
    <definedName name="q7Answ1">Услуги!$Q$42</definedName>
    <definedName name="q7Answ2">Услуги!$R$43</definedName>
    <definedName name="q7Answ3">Услуги!$S$44</definedName>
    <definedName name="q7Answ4">Услуги!$T$45</definedName>
    <definedName name="q7AnswCH">контроль!$B$23:$B$24</definedName>
    <definedName name="q8Answ1">Услуги!$AN$11</definedName>
    <definedName name="q8Answ2">Услуги!$AO$12</definedName>
    <definedName name="q8Answ3">Услуги!$AP$13</definedName>
    <definedName name="q8AnswCH">контроль!$B$26:$B$27</definedName>
    <definedName name="q9Answ1">Услуги!$AN$16</definedName>
    <definedName name="q9Answ2">Услуги!$AO$17</definedName>
    <definedName name="q9Answ3">Услуги!$AP$18</definedName>
    <definedName name="q9Answ4">Услуги!$AQ$19</definedName>
    <definedName name="q9AnswCH">контроль!$B$29:$B$30</definedName>
    <definedName name="QComment_Text">Услуги!$Y$39</definedName>
    <definedName name="qkAnsw1">Услуги!$C$4</definedName>
    <definedName name="qkAnsw2">Услуги!$F$4</definedName>
    <definedName name="qkAnsw3">Услуги!$I$4</definedName>
    <definedName name="qkAnsw4">Услуги!$L$4</definedName>
    <definedName name="qkAnswCH">контроль!$B$1:$B$2</definedName>
    <definedName name="TypeAnk">контроль!$M1</definedName>
    <definedName name="ВернутьДо">Услуги!$AZ$1</definedName>
    <definedName name="КодПредприятия">Услуги!$BE$6</definedName>
    <definedName name="_xlnm.Print_Area" localSheetId="1">Услуги!$A$1:$BW$96</definedName>
    <definedName name="ОКВЭД2">Услуги!$BE$4</definedName>
    <definedName name="ОтчётныйПериод">Услуги!$AE$6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B67" i="1" l="1"/>
  <c r="B62" i="2" l="1"/>
  <c r="B59" i="2"/>
  <c r="A61" i="2"/>
  <c r="A58" i="2"/>
  <c r="BN39" i="1"/>
  <c r="BF39" i="1"/>
  <c r="AZ52" i="1" l="1"/>
  <c r="C54" i="1"/>
  <c r="B54" i="2" l="1"/>
  <c r="B14" i="2" l="1"/>
  <c r="B79" i="2" l="1"/>
  <c r="B75" i="2"/>
  <c r="B68" i="2"/>
  <c r="B65" i="2"/>
  <c r="B51" i="2"/>
  <c r="B48" i="2"/>
  <c r="B45" i="2"/>
  <c r="B41" i="2"/>
  <c r="B38" i="2"/>
  <c r="B33" i="2"/>
  <c r="B30" i="2"/>
  <c r="B27" i="2"/>
  <c r="B24" i="2"/>
  <c r="B20" i="2"/>
  <c r="B17" i="2"/>
  <c r="B11" i="2"/>
  <c r="B8" i="2"/>
  <c r="B5" i="2"/>
  <c r="B2" i="2"/>
  <c r="AZ59" i="1" l="1"/>
  <c r="Z53" i="1"/>
  <c r="C57" i="1"/>
  <c r="C64" i="1"/>
</calcChain>
</file>

<file path=xl/sharedStrings.xml><?xml version="1.0" encoding="utf-8"?>
<sst xmlns="http://schemas.openxmlformats.org/spreadsheetml/2006/main" count="200" uniqueCount="171">
  <si>
    <t>К какой категории относится Ваше предприятие</t>
  </si>
  <si>
    <t>ЦЕНТРАЛЬНЫЙ БАНК РОССИЙСКОЙ ФЕДЕРАЦИИ</t>
  </si>
  <si>
    <t>МОНИТОРИНГ ПРЕДПРИЯТИЙ</t>
  </si>
  <si>
    <t>микро-</t>
  </si>
  <si>
    <t xml:space="preserve">малое </t>
  </si>
  <si>
    <t xml:space="preserve">среднее </t>
  </si>
  <si>
    <t>крупное</t>
  </si>
  <si>
    <t>КОНЪЮНКТУРНАЯ АНКЕТА</t>
  </si>
  <si>
    <t>Код ОКВЭД2</t>
  </si>
  <si>
    <t>Код предприятия</t>
  </si>
  <si>
    <t>Пояснения по заполнению анкеты смотрите на обороте</t>
  </si>
  <si>
    <r>
      <t xml:space="preserve">1.Как по Вашему мнению изменилась </t>
    </r>
    <r>
      <rPr>
        <b/>
        <sz val="10"/>
        <rFont val="Arial"/>
        <family val="2"/>
        <charset val="204"/>
      </rPr>
      <t>экономическая</t>
    </r>
  </si>
  <si>
    <t>10. Как изменится в следующие 3 месяца на Вашем предприятии</t>
  </si>
  <si>
    <t xml:space="preserve"> конъюнктура в отрасли</t>
  </si>
  <si>
    <t>объем услуг</t>
  </si>
  <si>
    <t>спрос на услуги</t>
  </si>
  <si>
    <t>улучшилась</t>
  </si>
  <si>
    <r>
      <t xml:space="preserve">6.Как по Вашему мнению изменились </t>
    </r>
    <r>
      <rPr>
        <b/>
        <sz val="10"/>
        <rFont val="Arial"/>
        <family val="2"/>
        <charset val="204"/>
      </rPr>
      <t>риски хозяйственной</t>
    </r>
  </si>
  <si>
    <t>не изменилась</t>
  </si>
  <si>
    <t xml:space="preserve">    деятельности</t>
  </si>
  <si>
    <t>увеличится</t>
  </si>
  <si>
    <t>ухудшилась</t>
  </si>
  <si>
    <t xml:space="preserve">   </t>
  </si>
  <si>
    <t>увеличились</t>
  </si>
  <si>
    <t xml:space="preserve">не изменится </t>
  </si>
  <si>
    <t>затрудняюсь ответить</t>
  </si>
  <si>
    <t>не изменились</t>
  </si>
  <si>
    <t>уменьшится</t>
  </si>
  <si>
    <t>уменьшились</t>
  </si>
  <si>
    <r>
      <t xml:space="preserve">2.Как Вы оцениваете </t>
    </r>
    <r>
      <rPr>
        <b/>
        <sz val="10"/>
        <rFont val="Arial"/>
        <family val="2"/>
        <charset val="204"/>
      </rPr>
      <t xml:space="preserve">экономическое положение </t>
    </r>
  </si>
  <si>
    <t>11. Как изменятся в следующие 3 месяца</t>
  </si>
  <si>
    <t>на сколько %</t>
  </si>
  <si>
    <t xml:space="preserve">  Вашего предприятия</t>
  </si>
  <si>
    <t>хорошее</t>
  </si>
  <si>
    <r>
      <t xml:space="preserve">7.Как изменился </t>
    </r>
    <r>
      <rPr>
        <b/>
        <sz val="10"/>
        <rFont val="Arial"/>
        <family val="2"/>
        <charset val="204"/>
      </rPr>
      <t>спрос на услуги предприятия</t>
    </r>
  </si>
  <si>
    <t>менее 1%</t>
  </si>
  <si>
    <t>удовлетворительное</t>
  </si>
  <si>
    <t>увеличился</t>
  </si>
  <si>
    <t>увеличатся</t>
  </si>
  <si>
    <t>плохое</t>
  </si>
  <si>
    <t>не изменился</t>
  </si>
  <si>
    <t>не изменятся</t>
  </si>
  <si>
    <t>от 2 до 3%</t>
  </si>
  <si>
    <t>уменьшился</t>
  </si>
  <si>
    <t>уменьшатся</t>
  </si>
  <si>
    <t>от 3 до 4%</t>
  </si>
  <si>
    <r>
      <t xml:space="preserve">3. Как Вы оцениваете изменение </t>
    </r>
    <r>
      <rPr>
        <b/>
        <sz val="10"/>
        <rFont val="Arial"/>
        <family val="2"/>
        <charset val="204"/>
      </rPr>
      <t>объема услуг</t>
    </r>
  </si>
  <si>
    <t>от 4 до 5%</t>
  </si>
  <si>
    <r>
      <t xml:space="preserve">8.Как по Вашему мнению изменились </t>
    </r>
    <r>
      <rPr>
        <b/>
        <sz val="10"/>
        <rFont val="Arial"/>
        <family val="2"/>
        <charset val="204"/>
      </rPr>
      <t>условия кредитования</t>
    </r>
  </si>
  <si>
    <t xml:space="preserve">от 5 до 6% </t>
  </si>
  <si>
    <t>улучшились</t>
  </si>
  <si>
    <t>отсутствовал</t>
  </si>
  <si>
    <t>ухудшились</t>
  </si>
  <si>
    <t>за кредитом не обращались</t>
  </si>
  <si>
    <r>
      <t xml:space="preserve">4. Как изменились </t>
    </r>
    <r>
      <rPr>
        <b/>
        <sz val="10"/>
        <rFont val="Arial"/>
        <family val="2"/>
        <charset val="204"/>
      </rPr>
      <t>тарифы/цены на услуги</t>
    </r>
  </si>
  <si>
    <t>изменение цен на сырье и материалы (без ГСМ)</t>
  </si>
  <si>
    <t>изменение стоимости ГСМ</t>
  </si>
  <si>
    <r>
      <t>9.Как повлияло изменение</t>
    </r>
    <r>
      <rPr>
        <b/>
        <sz val="10"/>
        <rFont val="Arial"/>
        <family val="2"/>
        <charset val="204"/>
      </rPr>
      <t xml:space="preserve"> валютного курса рубля</t>
    </r>
    <r>
      <rPr>
        <sz val="10"/>
        <rFont val="Arial"/>
        <family val="2"/>
        <charset val="204"/>
      </rPr>
      <t xml:space="preserve"> на </t>
    </r>
  </si>
  <si>
    <t xml:space="preserve">   хозяйственную деятельность Вашего предприятия</t>
  </si>
  <si>
    <t>изменение спроса на услуги</t>
  </si>
  <si>
    <t>изменение цен на аналогичные услуги на рынке</t>
  </si>
  <si>
    <t>позитивно</t>
  </si>
  <si>
    <r>
      <t xml:space="preserve">5.Как изменились </t>
    </r>
    <r>
      <rPr>
        <b/>
        <sz val="10"/>
        <rFont val="Arial"/>
        <family val="2"/>
        <charset val="204"/>
      </rPr>
      <t>издержки производства</t>
    </r>
  </si>
  <si>
    <t>не повлияло</t>
  </si>
  <si>
    <t>политика головной компании</t>
  </si>
  <si>
    <t>негативно</t>
  </si>
  <si>
    <t>изменения валютного курса рубля</t>
  </si>
  <si>
    <t>государственное регулирование</t>
  </si>
  <si>
    <t xml:space="preserve">другие причины </t>
  </si>
  <si>
    <t xml:space="preserve">МОБИЛЬНЫЙ БЛОК  </t>
  </si>
  <si>
    <r>
      <rPr>
        <b/>
        <sz val="10"/>
        <rFont val="Arial"/>
        <family val="2"/>
        <charset val="204"/>
      </rPr>
      <t>I</t>
    </r>
    <r>
      <rPr>
        <sz val="10"/>
        <rFont val="Arial"/>
        <family val="2"/>
        <charset val="204"/>
      </rPr>
      <t xml:space="preserve">. Уровень </t>
    </r>
    <r>
      <rPr>
        <b/>
        <sz val="10"/>
        <rFont val="Arial"/>
        <family val="2"/>
        <charset val="204"/>
      </rPr>
      <t xml:space="preserve">использования производственных </t>
    </r>
  </si>
  <si>
    <r>
      <t xml:space="preserve">IV. </t>
    </r>
    <r>
      <rPr>
        <sz val="10"/>
        <rFont val="Arial"/>
        <family val="2"/>
        <charset val="204"/>
      </rPr>
      <t xml:space="preserve">Какие </t>
    </r>
    <r>
      <rPr>
        <b/>
        <sz val="10"/>
        <rFont val="Arial"/>
        <family val="2"/>
        <charset val="204"/>
      </rPr>
      <t>факторы ограничивали инвестиционную активность</t>
    </r>
  </si>
  <si>
    <r>
      <rPr>
        <b/>
        <sz val="10"/>
        <rFont val="Arial"/>
        <family val="2"/>
        <charset val="204"/>
      </rPr>
      <t>мощностей</t>
    </r>
    <r>
      <rPr>
        <sz val="10"/>
        <rFont val="Arial"/>
        <family val="2"/>
        <charset val="204"/>
      </rPr>
      <t xml:space="preserve"> на Вашем предприятии составил </t>
    </r>
  </si>
  <si>
    <t>%</t>
  </si>
  <si>
    <t>недостаточный спрос на продукцию предприятия</t>
  </si>
  <si>
    <t>возрастет</t>
  </si>
  <si>
    <r>
      <rPr>
        <b/>
        <sz val="10"/>
        <rFont val="Arial"/>
        <family val="2"/>
        <charset val="204"/>
      </rPr>
      <t>II</t>
    </r>
    <r>
      <rPr>
        <sz val="10"/>
        <rFont val="Arial"/>
        <family val="2"/>
        <charset val="204"/>
      </rPr>
      <t xml:space="preserve">. Как изменилась </t>
    </r>
    <r>
      <rPr>
        <b/>
        <sz val="10"/>
        <rFont val="Arial"/>
        <family val="2"/>
        <charset val="204"/>
      </rPr>
      <t>инвестиционная активность</t>
    </r>
    <r>
      <rPr>
        <sz val="10"/>
        <rFont val="Arial"/>
        <family val="2"/>
        <charset val="204"/>
      </rPr>
      <t xml:space="preserve"> Вашего</t>
    </r>
  </si>
  <si>
    <t>недостаток собственных средств для финансирования инвестиций</t>
  </si>
  <si>
    <t>не изменится</t>
  </si>
  <si>
    <t>снизится</t>
  </si>
  <si>
    <t>возросла</t>
  </si>
  <si>
    <t>недостаток квалифицированной рабочей силы</t>
  </si>
  <si>
    <t xml:space="preserve">снизилась </t>
  </si>
  <si>
    <t>сложный механизм получения кредитов на инвестиционные цели</t>
  </si>
  <si>
    <t>отсутствовала</t>
  </si>
  <si>
    <t xml:space="preserve">    на предприятии</t>
  </si>
  <si>
    <t>уровень процентных ставок по кредитам на инвестиционные цели</t>
  </si>
  <si>
    <r>
      <rPr>
        <b/>
        <sz val="10"/>
        <rFont val="Arial"/>
        <family val="2"/>
        <charset val="204"/>
      </rPr>
      <t>III</t>
    </r>
    <r>
      <rPr>
        <sz val="10"/>
        <rFont val="Arial"/>
        <family val="2"/>
        <charset val="204"/>
      </rPr>
      <t xml:space="preserve">. Как Вы оцениваете </t>
    </r>
    <r>
      <rPr>
        <b/>
        <sz val="10"/>
        <rFont val="Arial"/>
        <family val="2"/>
        <charset val="204"/>
      </rPr>
      <t xml:space="preserve">обеспеченность Вашего </t>
    </r>
  </si>
  <si>
    <t>неопределенность экономической ситуации в стране</t>
  </si>
  <si>
    <t>избыток персонала</t>
  </si>
  <si>
    <t>нормальная обеспеченность</t>
  </si>
  <si>
    <t>влияние налогового законодательства в области инвестиций</t>
  </si>
  <si>
    <t>нехватка персонала</t>
  </si>
  <si>
    <r>
      <rPr>
        <b/>
        <sz val="10"/>
        <rFont val="Arial"/>
        <family val="2"/>
        <charset val="204"/>
      </rPr>
      <t xml:space="preserve">инвестиционная активность </t>
    </r>
    <r>
      <rPr>
        <sz val="10"/>
        <rFont val="Arial"/>
        <family val="2"/>
        <charset val="204"/>
      </rPr>
      <t>Вашего предприятия</t>
    </r>
  </si>
  <si>
    <r>
      <rPr>
        <b/>
        <sz val="10"/>
        <rFont val="Arial"/>
        <family val="2"/>
        <charset val="204"/>
      </rPr>
      <t>V</t>
    </r>
    <r>
      <rPr>
        <sz val="10"/>
        <rFont val="Arial"/>
        <family val="2"/>
        <charset val="204"/>
      </rPr>
      <t>.</t>
    </r>
  </si>
  <si>
    <r>
      <rPr>
        <b/>
        <sz val="10"/>
        <rFont val="Arial"/>
        <family val="2"/>
        <charset val="204"/>
      </rPr>
      <t>VI</t>
    </r>
    <r>
      <rPr>
        <sz val="10"/>
        <rFont val="Arial"/>
        <family val="2"/>
        <charset val="204"/>
      </rPr>
      <t>.</t>
    </r>
  </si>
  <si>
    <r>
      <rPr>
        <b/>
        <sz val="10"/>
        <rFont val="Arial"/>
        <family val="2"/>
        <charset val="204"/>
      </rPr>
      <t xml:space="preserve">численность работников </t>
    </r>
    <r>
      <rPr>
        <sz val="10"/>
        <rFont val="Arial"/>
        <family val="2"/>
        <charset val="204"/>
      </rPr>
      <t>на предприятии</t>
    </r>
  </si>
  <si>
    <t xml:space="preserve">   тарифы/цены на услуги</t>
  </si>
  <si>
    <t>от 6 до 10%</t>
  </si>
  <si>
    <t>от 10 до 15%</t>
  </si>
  <si>
    <t>от 15 до 25%</t>
  </si>
  <si>
    <t>от 25 до 50%</t>
  </si>
  <si>
    <t>более 50%</t>
  </si>
  <si>
    <t>от 1 до 2%</t>
  </si>
  <si>
    <r>
      <t xml:space="preserve">3.Как Вы оцениваете изменение </t>
    </r>
    <r>
      <rPr>
        <b/>
        <sz val="10"/>
        <rFont val="Arial"/>
        <family val="2"/>
        <charset val="204"/>
      </rPr>
      <t>объема производства</t>
    </r>
  </si>
  <si>
    <r>
      <t>4.Как Вы оцениваете</t>
    </r>
    <r>
      <rPr>
        <b/>
        <sz val="10"/>
        <rFont val="Arial"/>
        <family val="2"/>
        <charset val="204"/>
      </rPr>
      <t xml:space="preserve"> уровень запасов готовой продукции</t>
    </r>
  </si>
  <si>
    <r>
      <t xml:space="preserve">5.Как изменились </t>
    </r>
    <r>
      <rPr>
        <b/>
        <sz val="10"/>
        <rFont val="Arial"/>
        <family val="2"/>
        <charset val="204"/>
      </rPr>
      <t>цены на готовую продукцию</t>
    </r>
  </si>
  <si>
    <r>
      <t>6.Как изменились</t>
    </r>
    <r>
      <rPr>
        <b/>
        <sz val="10"/>
        <rFont val="Arial"/>
        <family val="2"/>
        <charset val="204"/>
      </rPr>
      <t xml:space="preserve"> издержки производства</t>
    </r>
  </si>
  <si>
    <r>
      <t>7.Как по Вашему мнению изменились</t>
    </r>
    <r>
      <rPr>
        <b/>
        <sz val="10"/>
        <rFont val="Arial"/>
        <family val="2"/>
        <charset val="204"/>
      </rPr>
      <t xml:space="preserve"> риски хозяйственной</t>
    </r>
  </si>
  <si>
    <r>
      <t xml:space="preserve">8.Как изменился </t>
    </r>
    <r>
      <rPr>
        <b/>
        <sz val="10"/>
        <rFont val="Arial"/>
        <family val="2"/>
        <charset val="204"/>
      </rPr>
      <t>спрос на продукцию</t>
    </r>
    <r>
      <rPr>
        <sz val="10"/>
        <rFont val="Arial"/>
        <family val="2"/>
        <charset val="204"/>
      </rPr>
      <t xml:space="preserve"> предприятия</t>
    </r>
  </si>
  <si>
    <r>
      <t xml:space="preserve">9.Как по Вашему мнению изменились </t>
    </r>
    <r>
      <rPr>
        <b/>
        <sz val="10"/>
        <rFont val="Arial"/>
        <family val="2"/>
        <charset val="204"/>
      </rPr>
      <t>условия кредитования</t>
    </r>
  </si>
  <si>
    <r>
      <t xml:space="preserve">10.Как повлияло изменение </t>
    </r>
    <r>
      <rPr>
        <b/>
        <sz val="10"/>
        <rFont val="Arial"/>
        <family val="2"/>
        <charset val="204"/>
      </rPr>
      <t>валютного курса рубл</t>
    </r>
    <r>
      <rPr>
        <sz val="10"/>
        <rFont val="Arial"/>
        <family val="2"/>
        <charset val="204"/>
      </rPr>
      <t xml:space="preserve">я на </t>
    </r>
  </si>
  <si>
    <t>11. Как изменится в следующие 3 месяца</t>
  </si>
  <si>
    <t>объем производства продукции</t>
  </si>
  <si>
    <t>спрос на продукцию</t>
  </si>
  <si>
    <r>
      <t xml:space="preserve">12.Как изменятся в следующие 3 месяца </t>
    </r>
    <r>
      <rPr>
        <b/>
        <sz val="10"/>
        <rFont val="Arial"/>
        <family val="2"/>
        <charset val="204"/>
      </rPr>
      <t xml:space="preserve">цены </t>
    </r>
  </si>
  <si>
    <r>
      <t xml:space="preserve">13. Отметьте, пожалуйста, </t>
    </r>
    <r>
      <rPr>
        <b/>
        <sz val="10"/>
        <rFont val="Arial"/>
        <family val="2"/>
        <charset val="204"/>
      </rPr>
      <t xml:space="preserve">причины ожидаемого изменения цен </t>
    </r>
  </si>
  <si>
    <t>V</t>
  </si>
  <si>
    <r>
      <rPr>
        <b/>
        <sz val="10"/>
        <rFont val="Arial"/>
        <family val="2"/>
        <charset val="204"/>
      </rPr>
      <t>V</t>
    </r>
    <r>
      <rPr>
        <sz val="10"/>
        <rFont val="Arial"/>
        <family val="2"/>
        <charset val="204"/>
      </rPr>
      <t xml:space="preserve"> Как изменится во II квартале 2022 г.</t>
    </r>
  </si>
  <si>
    <t>инвестиционная активность Вашего предприятия</t>
  </si>
  <si>
    <t>VI. Какие факторы ограничивали инвестиционную активность</t>
  </si>
  <si>
    <t/>
  </si>
  <si>
    <t xml:space="preserve"> развития бизнес-ситуации в ближайшие 3 месяца</t>
  </si>
  <si>
    <t>не осложняет</t>
  </si>
  <si>
    <t>минимально</t>
  </si>
  <si>
    <t>умеренно</t>
  </si>
  <si>
    <t>существенно</t>
  </si>
  <si>
    <r>
      <t xml:space="preserve">13. Насколько </t>
    </r>
    <r>
      <rPr>
        <b/>
        <sz val="10"/>
        <rFont val="Arial"/>
        <family val="2"/>
        <charset val="204"/>
      </rPr>
      <t>фактор неопределенности</t>
    </r>
    <r>
      <rPr>
        <sz val="10"/>
        <rFont val="Arial"/>
        <family val="2"/>
        <charset val="204"/>
      </rPr>
      <t xml:space="preserve"> осложняет оценку</t>
    </r>
  </si>
  <si>
    <r>
      <t xml:space="preserve">14. Отметьте, пожалуйста, </t>
    </r>
    <r>
      <rPr>
        <b/>
        <sz val="10"/>
        <rFont val="Arial"/>
        <family val="2"/>
        <charset val="204"/>
      </rPr>
      <t xml:space="preserve">причины ожидаемого изменения цен </t>
    </r>
  </si>
  <si>
    <t>Комментарии участника опроса</t>
  </si>
  <si>
    <t>Благодарим Вас за ответы</t>
  </si>
  <si>
    <t>Услуги</t>
  </si>
  <si>
    <t>2. В левом верхнем углу проставьте, пожалуйста, к какой категории относится Ваше предприятие на основании сведений из Реестра МСП, если предприятие входит в Реестр, в противном случае – исходя из следующих критериев (в соответствии с наибольшим по значению условием):</t>
  </si>
  <si>
    <t xml:space="preserve">8. В пункте 12 варианты ответа предполагают множественный выбор. Если на оценку ожидаемого изменения тарифов/цен на услуги повлияли причины, не указанные среди перечисленных, то в ячейке «другие причины» проставьте знак V; указать конкретные причины можно в блоке для замечаний и предложений.  </t>
  </si>
  <si>
    <t>Текущая ситуация по сравнению с предыдущим месяцем</t>
  </si>
  <si>
    <t>Ожидания на ближайшие 3 месяца</t>
  </si>
  <si>
    <r>
      <t xml:space="preserve">15. Какой </t>
    </r>
    <r>
      <rPr>
        <b/>
        <sz val="10"/>
        <rFont val="Arial"/>
        <family val="2"/>
        <charset val="204"/>
      </rPr>
      <t xml:space="preserve">курс доллара США к рублю </t>
    </r>
    <r>
      <rPr>
        <sz val="10"/>
        <rFont val="Arial"/>
        <family val="2"/>
        <charset val="204"/>
      </rPr>
      <t xml:space="preserve">ожидает  Ваше предприятие
</t>
    </r>
  </si>
  <si>
    <t xml:space="preserve"> и/или использует в бизнес-планировании? </t>
  </si>
  <si>
    <t>&lt; 60 руб.</t>
  </si>
  <si>
    <t>60-70 руб.</t>
  </si>
  <si>
    <t>70-80 руб.</t>
  </si>
  <si>
    <t>80-90 рублей</t>
  </si>
  <si>
    <t>90-100 рублей</t>
  </si>
  <si>
    <t>100-105 рублей</t>
  </si>
  <si>
    <t>105-110 рублей</t>
  </si>
  <si>
    <t>&gt; 110 рублей</t>
  </si>
  <si>
    <t>10. В пункте 14 необходимо отразить курс доллара США по отношению к рублю, установленный в бизнес-плане, или оценочное суждение о его величине на конец текущего года и на конец следующего года. По каждому столбцу (на IV квартал текущего года и на IV квартал следующего года) возможен только один ответ.</t>
  </si>
  <si>
    <r>
      <t xml:space="preserve">1. В правом верхнем углу анкеты проставьте </t>
    </r>
    <r>
      <rPr>
        <b/>
        <sz val="12"/>
        <color theme="1"/>
        <rFont val="Arial"/>
        <family val="2"/>
        <charset val="204"/>
      </rPr>
      <t>код предприятия в системе мониторинга</t>
    </r>
    <r>
      <rPr>
        <sz val="12"/>
        <color theme="1"/>
        <rFont val="Arial"/>
        <family val="2"/>
        <charset val="204"/>
      </rPr>
      <t xml:space="preserve">, который Вам сообщили в подразделении Банка России и </t>
    </r>
    <r>
      <rPr>
        <b/>
        <sz val="12"/>
        <color theme="1"/>
        <rFont val="Arial"/>
        <family val="2"/>
        <charset val="204"/>
      </rPr>
      <t>код ОКВЭД2</t>
    </r>
    <r>
      <rPr>
        <sz val="12"/>
        <color theme="1"/>
        <rFont val="Arial"/>
        <family val="2"/>
        <charset val="204"/>
      </rPr>
      <t xml:space="preserve"> по основному виду деятельности Вашего предприятия.</t>
    </r>
  </si>
  <si>
    <r>
      <t xml:space="preserve">   </t>
    </r>
    <r>
      <rPr>
        <b/>
        <sz val="12"/>
        <color theme="1"/>
        <rFont val="Arial"/>
        <family val="2"/>
        <charset val="204"/>
      </rPr>
      <t>Микропредприятие</t>
    </r>
    <r>
      <rPr>
        <sz val="12"/>
        <color theme="1"/>
        <rFont val="Arial"/>
        <family val="2"/>
        <charset val="204"/>
      </rPr>
      <t xml:space="preserve"> – среднесписочная численность персонала </t>
    </r>
    <r>
      <rPr>
        <b/>
        <sz val="12"/>
        <color theme="1"/>
        <rFont val="Arial"/>
        <family val="2"/>
        <charset val="204"/>
      </rPr>
      <t>не превышает 15 человек,</t>
    </r>
    <r>
      <rPr>
        <sz val="12"/>
        <color theme="1"/>
        <rFont val="Arial"/>
        <family val="2"/>
        <charset val="204"/>
      </rPr>
      <t xml:space="preserve"> доход за предыдущий год - </t>
    </r>
    <r>
      <rPr>
        <b/>
        <sz val="12"/>
        <color theme="1"/>
        <rFont val="Arial"/>
        <family val="2"/>
        <charset val="204"/>
      </rPr>
      <t>не более 120 млн руб</t>
    </r>
    <r>
      <rPr>
        <sz val="12"/>
        <color theme="1"/>
        <rFont val="Arial"/>
        <family val="2"/>
        <charset val="204"/>
      </rPr>
      <t>.</t>
    </r>
  </si>
  <si>
    <r>
      <t xml:space="preserve">  </t>
    </r>
    <r>
      <rPr>
        <b/>
        <sz val="12"/>
        <color theme="1"/>
        <rFont val="Arial"/>
        <family val="2"/>
        <charset val="204"/>
      </rPr>
      <t xml:space="preserve"> Малое</t>
    </r>
    <r>
      <rPr>
        <sz val="12"/>
        <color theme="1"/>
        <rFont val="Arial"/>
        <family val="2"/>
        <charset val="204"/>
      </rPr>
      <t xml:space="preserve"> – среднесписочная численность персонала </t>
    </r>
    <r>
      <rPr>
        <b/>
        <sz val="12"/>
        <color theme="1"/>
        <rFont val="Arial"/>
        <family val="2"/>
        <charset val="204"/>
      </rPr>
      <t>от 16 до 100 человек</t>
    </r>
    <r>
      <rPr>
        <sz val="12"/>
        <color theme="1"/>
        <rFont val="Arial"/>
        <family val="2"/>
        <charset val="204"/>
      </rPr>
      <t xml:space="preserve">, доход за предыдущий год – </t>
    </r>
    <r>
      <rPr>
        <b/>
        <sz val="12"/>
        <color theme="1"/>
        <rFont val="Arial"/>
        <family val="2"/>
        <charset val="204"/>
      </rPr>
      <t>свыше 120 млн руб., но не более 800 млн руб.</t>
    </r>
  </si>
  <si>
    <r>
      <t xml:space="preserve">  </t>
    </r>
    <r>
      <rPr>
        <b/>
        <sz val="12"/>
        <color theme="1"/>
        <rFont val="Arial"/>
        <family val="2"/>
        <charset val="204"/>
      </rPr>
      <t xml:space="preserve"> Среднее</t>
    </r>
    <r>
      <rPr>
        <sz val="12"/>
        <color theme="1"/>
        <rFont val="Arial"/>
        <family val="2"/>
        <charset val="204"/>
      </rPr>
      <t xml:space="preserve"> - среднесписочная численность персонала </t>
    </r>
    <r>
      <rPr>
        <b/>
        <sz val="12"/>
        <color theme="1"/>
        <rFont val="Arial"/>
        <family val="2"/>
        <charset val="204"/>
      </rPr>
      <t xml:space="preserve">от 101 до 250 человек </t>
    </r>
    <r>
      <rPr>
        <sz val="12"/>
        <color theme="1"/>
        <rFont val="Arial"/>
        <family val="2"/>
        <charset val="204"/>
      </rPr>
      <t xml:space="preserve">(в общественном питании - до 1500 человек), доход за предыдущий год - </t>
    </r>
    <r>
      <rPr>
        <b/>
        <sz val="12"/>
        <color theme="1"/>
        <rFont val="Arial"/>
        <family val="2"/>
        <charset val="204"/>
      </rPr>
      <t>свыше 800 млн руб., но не более 2 млрд руб.</t>
    </r>
  </si>
  <si>
    <r>
      <t xml:space="preserve">   </t>
    </r>
    <r>
      <rPr>
        <b/>
        <sz val="12"/>
        <color theme="1"/>
        <rFont val="Arial"/>
        <family val="2"/>
        <charset val="204"/>
      </rPr>
      <t xml:space="preserve">Крупное </t>
    </r>
    <r>
      <rPr>
        <sz val="12"/>
        <color theme="1"/>
        <rFont val="Arial"/>
        <family val="2"/>
        <charset val="204"/>
      </rPr>
      <t xml:space="preserve">- среднесписочная численность персонала </t>
    </r>
    <r>
      <rPr>
        <b/>
        <sz val="12"/>
        <color theme="1"/>
        <rFont val="Arial"/>
        <family val="2"/>
        <charset val="204"/>
      </rPr>
      <t>превышает 250 человек</t>
    </r>
    <r>
      <rPr>
        <sz val="12"/>
        <color theme="1"/>
        <rFont val="Arial"/>
        <family val="2"/>
        <charset val="204"/>
      </rPr>
      <t xml:space="preserve">, доход за предыдущий год - </t>
    </r>
    <r>
      <rPr>
        <b/>
        <sz val="12"/>
        <color theme="1"/>
        <rFont val="Arial"/>
        <family val="2"/>
        <charset val="204"/>
      </rPr>
      <t>более 2 млрд руб.</t>
    </r>
  </si>
  <si>
    <r>
      <t xml:space="preserve">3. В пункте 5 под </t>
    </r>
    <r>
      <rPr>
        <b/>
        <sz val="12"/>
        <color theme="1"/>
        <rFont val="Arial"/>
        <family val="2"/>
        <charset val="204"/>
      </rPr>
      <t>издержками производства</t>
    </r>
    <r>
      <rPr>
        <sz val="12"/>
        <color theme="1"/>
        <rFont val="Arial"/>
        <family val="2"/>
        <charset val="204"/>
      </rPr>
      <t xml:space="preserve"> понимаются все затраты на производство услуг Вашим предприятием, включая коммерческие и управленческие расходы.</t>
    </r>
  </si>
  <si>
    <r>
      <t xml:space="preserve">4. В пункте 6 под </t>
    </r>
    <r>
      <rPr>
        <b/>
        <sz val="12"/>
        <color theme="1"/>
        <rFont val="Arial"/>
        <family val="2"/>
        <charset val="204"/>
      </rPr>
      <t>рисками</t>
    </r>
    <r>
      <rPr>
        <sz val="12"/>
        <color theme="1"/>
        <rFont val="Arial"/>
        <family val="2"/>
        <charset val="204"/>
      </rPr>
      <t xml:space="preserve"> понимается вероятность  (угроза) потери предприятием части своих ресурсов, недополучения доходов или возникновения дополнительных расходов в процессе хозяйственной деятельности в результате ошибок менеджеров, резкого изменения спроса, цен, процентных ставок, валютного курса, возникновения неплатежеспособности или банкротства контрагентов. Риски хозяйственной деятельности  включают  производственный, коммерческий, валютный, инфляционный, процентный, изменения стоимости запасов, ликвидности, платежный и т.д.</t>
    </r>
  </si>
  <si>
    <r>
      <t xml:space="preserve">5. В пункте 7 под </t>
    </r>
    <r>
      <rPr>
        <b/>
        <sz val="12"/>
        <color theme="1"/>
        <rFont val="Arial"/>
        <family val="2"/>
        <charset val="204"/>
      </rPr>
      <t>изменением спроса на услуги предприятия</t>
    </r>
    <r>
      <rPr>
        <sz val="12"/>
        <color theme="1"/>
        <rFont val="Arial"/>
        <family val="2"/>
        <charset val="204"/>
      </rPr>
      <t xml:space="preserve"> понимается изменение объема заключенных или планируемых к заключению договоров как на внутреннем (в РФ), так и на внешнем рынке (за пределами РФ) или оценочное суждение.</t>
    </r>
  </si>
  <si>
    <r>
      <t xml:space="preserve">6. В пункте 8 под </t>
    </r>
    <r>
      <rPr>
        <b/>
        <sz val="12"/>
        <color theme="1"/>
        <rFont val="Arial"/>
        <family val="2"/>
        <charset val="204"/>
      </rPr>
      <t>условиями кредитования</t>
    </r>
    <r>
      <rPr>
        <sz val="12"/>
        <color theme="1"/>
        <rFont val="Arial"/>
        <family val="2"/>
        <charset val="204"/>
      </rPr>
      <t xml:space="preserve"> понимаются  ценовые (% ставка) и неценовые (требования к обеспечению, необходимость страхования и др.) условия заключенных кредитных договоров.</t>
    </r>
  </si>
  <si>
    <r>
      <t xml:space="preserve">7. В пункте 11 ответ на вопрос (первая часть) предполагает </t>
    </r>
    <r>
      <rPr>
        <b/>
        <sz val="12"/>
        <color theme="1"/>
        <rFont val="Arial"/>
        <family val="2"/>
        <charset val="204"/>
      </rPr>
      <t xml:space="preserve">оценочное суждение об изменении тарифов/цен на услуги </t>
    </r>
    <r>
      <rPr>
        <sz val="12"/>
        <color theme="1"/>
        <rFont val="Arial"/>
        <family val="2"/>
        <charset val="204"/>
      </rPr>
      <t>предприятия в ближайшие 3 месяца. Вторая часть вопроса заполняется при условии, что Вы можете приблизительно оценить, на сколько процентов увеличатся (уменьшатся) тарифы/цены.</t>
    </r>
  </si>
  <si>
    <r>
      <t xml:space="preserve">11. В пункте I проставляется </t>
    </r>
    <r>
      <rPr>
        <b/>
        <sz val="12"/>
        <color theme="1"/>
        <rFont val="Arial"/>
        <family val="2"/>
        <charset val="204"/>
      </rPr>
      <t>числовое значение</t>
    </r>
    <r>
      <rPr>
        <sz val="12"/>
        <color theme="1"/>
        <rFont val="Arial"/>
        <family val="2"/>
        <charset val="204"/>
      </rPr>
      <t>, соответствующее проценту использования производственных мощностей (в среднем за отчетный квартал) на Вашем предприятии.</t>
    </r>
  </si>
  <si>
    <t>12. В пунктах II и V ответ на вопрос предполагает оценочное суждение об изменении инвестиционной активности в отчетном и следующем квартале.</t>
  </si>
  <si>
    <r>
      <t>13. В пунктах III и VI ответ на вопрос предполагает</t>
    </r>
    <r>
      <rPr>
        <b/>
        <sz val="12"/>
        <color theme="1"/>
        <rFont val="Arial"/>
        <family val="2"/>
        <charset val="204"/>
      </rPr>
      <t xml:space="preserve"> оценочное суждение об обеспеченности предприятия работниками</t>
    </r>
    <r>
      <rPr>
        <sz val="12"/>
        <color theme="1"/>
        <rFont val="Arial"/>
        <family val="2"/>
        <charset val="204"/>
      </rPr>
      <t xml:space="preserve"> в отчетном квартале и </t>
    </r>
    <r>
      <rPr>
        <b/>
        <sz val="12"/>
        <color theme="1"/>
        <rFont val="Arial"/>
        <family val="2"/>
        <charset val="204"/>
      </rPr>
      <t>ожидаемом изменении численности</t>
    </r>
    <r>
      <rPr>
        <i/>
        <sz val="12"/>
        <color theme="1"/>
        <rFont val="Arial"/>
        <family val="2"/>
        <charset val="204"/>
      </rPr>
      <t xml:space="preserve"> </t>
    </r>
    <r>
      <rPr>
        <sz val="12"/>
        <color theme="1"/>
        <rFont val="Arial"/>
        <family val="2"/>
        <charset val="204"/>
      </rPr>
      <t>в следующем квартале. Обеспеченность работниками рассчитывается как отношение фактической численности работников к их плановой или нормативной численности (учитывается как количественная, так и качественная характеристика работников).</t>
    </r>
  </si>
  <si>
    <t xml:space="preserve">14. В пункте IV возможен множественный выбор. Проставьте знак Х или V в тех ячейках, которые соответствуют Вашим ответам. </t>
  </si>
  <si>
    <r>
      <t xml:space="preserve">14. Какой </t>
    </r>
    <r>
      <rPr>
        <b/>
        <sz val="10"/>
        <rFont val="Arial"/>
        <family val="2"/>
        <charset val="204"/>
      </rPr>
      <t xml:space="preserve">курс доллара США к рублю </t>
    </r>
    <r>
      <rPr>
        <sz val="10"/>
        <rFont val="Arial"/>
        <family val="2"/>
        <charset val="204"/>
      </rPr>
      <t xml:space="preserve">ожидает  Ваше предприятие
</t>
    </r>
  </si>
  <si>
    <r>
      <rPr>
        <b/>
        <sz val="10"/>
        <color theme="0"/>
        <rFont val="Arial"/>
        <family val="2"/>
        <charset val="204"/>
      </rPr>
      <t>VII</t>
    </r>
    <r>
      <rPr>
        <sz val="10"/>
        <color theme="0"/>
        <rFont val="Arial"/>
        <family val="2"/>
        <charset val="204"/>
      </rPr>
      <t xml:space="preserve">. Укажите уровень инфляции, который Вы учитывали в бизнес-планах </t>
    </r>
  </si>
  <si>
    <r>
      <t xml:space="preserve">9. В пункте 13 под </t>
    </r>
    <r>
      <rPr>
        <b/>
        <sz val="12"/>
        <color theme="1"/>
        <rFont val="Arial"/>
        <family val="2"/>
        <charset val="204"/>
      </rPr>
      <t>неопределенностью</t>
    </r>
    <r>
      <rPr>
        <sz val="12"/>
        <color theme="1"/>
        <rFont val="Arial"/>
        <family val="2"/>
        <charset val="204"/>
      </rPr>
      <t xml:space="preserve"> следует понимать </t>
    </r>
    <r>
      <rPr>
        <b/>
        <sz val="12"/>
        <color theme="1"/>
        <rFont val="Arial"/>
        <family val="2"/>
        <charset val="204"/>
      </rPr>
      <t>недостаточность сведений об условиях, в которых будет осуществляться хозяйственная деятельность,  низкую степень предсказуемости, предвидения этих условий</t>
    </r>
    <r>
      <rPr>
        <sz val="12"/>
        <color theme="1"/>
        <rFont val="Arial"/>
        <family val="2"/>
        <charset val="204"/>
      </rPr>
      <t xml:space="preserve">. Ответ на вопрос предполагает </t>
    </r>
    <r>
      <rPr>
        <b/>
        <sz val="12"/>
        <color theme="1"/>
        <rFont val="Arial"/>
        <family val="2"/>
        <charset val="204"/>
      </rPr>
      <t xml:space="preserve">оценочное суждение </t>
    </r>
    <r>
      <rPr>
        <sz val="12"/>
        <color theme="1"/>
        <rFont val="Arial"/>
        <family val="2"/>
        <charset val="204"/>
      </rPr>
      <t xml:space="preserve">о степени влияния неопределенности на прогнозирование ситуации в ближайшие 3 месяца (изменение спроса на услуги, объема услуг и тарифов/цен на услуги). </t>
    </r>
  </si>
  <si>
    <t>Июнь 2024 г.</t>
  </si>
  <si>
    <r>
      <t xml:space="preserve">Просим Вас ответить на вопросы анкеты до </t>
    </r>
    <r>
      <rPr>
        <b/>
        <i/>
        <sz val="10"/>
        <rFont val="Arial"/>
        <family val="2"/>
        <charset val="204"/>
      </rPr>
      <t>8 числа</t>
    </r>
    <r>
      <rPr>
        <i/>
        <sz val="10"/>
        <rFont val="Arial"/>
        <family val="2"/>
        <charset val="204"/>
      </rPr>
      <t xml:space="preserve"> месяца следующего за отчетным</t>
    </r>
  </si>
  <si>
    <r>
      <t>12. Отметьте, пожалуйста,</t>
    </r>
    <r>
      <rPr>
        <b/>
        <sz val="10"/>
        <rFont val="Arial"/>
        <family val="2"/>
        <charset val="204"/>
      </rPr>
      <t xml:space="preserve"> причины ожидаемого </t>
    </r>
  </si>
  <si>
    <t xml:space="preserve"> изменения  тарифов/цен на  услуги</t>
  </si>
  <si>
    <t>ПОЯСНЕНИЕ ПО ЗАПОЛНЕНИЮ АНКЕТЫ (Услуги)</t>
  </si>
  <si>
    <r>
      <t>В случае наличия непонятных пунктов в анкете или при затруднении с ее заполнением обращайтесь за разъяснениями в Отделение Челябинск Уральского ГУ Банка России по телефонам (</t>
    </r>
    <r>
      <rPr>
        <b/>
        <i/>
        <sz val="12"/>
        <rFont val="Arial"/>
        <family val="2"/>
        <charset val="204"/>
      </rPr>
      <t>267-40-91, 264-74-19</t>
    </r>
    <r>
      <rPr>
        <i/>
        <sz val="12"/>
        <rFont val="Arial"/>
        <family val="2"/>
        <charset val="204"/>
      </rPr>
      <t>) или электронной почте (</t>
    </r>
    <r>
      <rPr>
        <b/>
        <i/>
        <sz val="12"/>
        <rFont val="Arial"/>
        <family val="2"/>
        <charset val="204"/>
      </rPr>
      <t>75post@cbr.ru</t>
    </r>
    <r>
      <rPr>
        <i/>
        <sz val="12"/>
        <rFont val="Arial"/>
        <family val="2"/>
        <charset val="204"/>
      </rPr>
      <t>, в теме сообщения просьба указывать "</t>
    </r>
    <r>
      <rPr>
        <b/>
        <i/>
        <sz val="12"/>
        <rFont val="Arial"/>
        <family val="2"/>
        <charset val="204"/>
      </rPr>
      <t>для Горбачевой Е.А."</t>
    </r>
    <r>
      <rPr>
        <i/>
        <sz val="12"/>
        <rFont val="Arial"/>
        <family val="2"/>
        <charset val="204"/>
      </rPr>
      <t>).</t>
    </r>
  </si>
  <si>
    <t>Использование данных анкеты для других целей, кроме аналитических, и передача данных анкеты сторонним организациям строго запрещены.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</si>
</sst>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9" x14ac:knownFonts="1">
    <font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 Cyr"/>
      <charset val="204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8"/>
      <color theme="0" tint="-0.249977111117893"/>
      <name val="Arial"/>
      <family val="2"/>
      <charset val="204"/>
    </font>
    <font>
      <sz val="10"/>
      <color theme="0" tint="-0.249977111117893"/>
      <name val="Arial"/>
      <family val="2"/>
      <charset val="204"/>
    </font>
    <font>
      <b/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sz val="8"/>
      <color theme="0" tint="-0.34998626667073579"/>
      <name val="Arial"/>
      <family val="2"/>
      <charset val="204"/>
    </font>
    <font>
      <sz val="8.5"/>
      <name val="Arial"/>
      <family val="2"/>
      <charset val="204"/>
    </font>
    <font>
      <sz val="12"/>
      <color theme="1"/>
      <name val="Times New Roman"/>
      <family val="2"/>
      <charset val="204"/>
    </font>
    <font>
      <b/>
      <i/>
      <sz val="9"/>
      <name val="Arial"/>
      <family val="2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i/>
      <sz val="12"/>
      <name val="Calibri"/>
      <family val="2"/>
      <charset val="204"/>
      <scheme val="minor"/>
    </font>
    <font>
      <i/>
      <sz val="10"/>
      <color theme="0" tint="-0.249977111117893"/>
      <name val="Arial"/>
      <family val="2"/>
      <charset val="204"/>
    </font>
    <font>
      <sz val="8"/>
      <color theme="0"/>
      <name val="Arial Cyr"/>
      <charset val="204"/>
    </font>
    <font>
      <b/>
      <sz val="10"/>
      <name val="Arial Cyr"/>
      <charset val="204"/>
    </font>
    <font>
      <sz val="8"/>
      <color theme="0"/>
      <name val="Arial Cyr"/>
      <family val="2"/>
      <charset val="204"/>
    </font>
    <font>
      <b/>
      <sz val="10"/>
      <color theme="1"/>
      <name val="Arial Cyr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10"/>
      <color theme="0"/>
      <name val="Arial"/>
      <family val="2"/>
      <charset val="204"/>
    </font>
    <font>
      <b/>
      <sz val="10"/>
      <color theme="0"/>
      <name val="Arial"/>
      <family val="2"/>
      <charset val="204"/>
    </font>
    <font>
      <sz val="8"/>
      <color theme="0"/>
      <name val="Arial"/>
      <family val="2"/>
      <charset val="204"/>
    </font>
    <font>
      <sz val="9"/>
      <color theme="0"/>
      <name val="Arial"/>
      <family val="2"/>
      <charset val="204"/>
    </font>
    <font>
      <b/>
      <sz val="10"/>
      <color theme="0"/>
      <name val="Arial Cyr"/>
      <charset val="204"/>
    </font>
    <font>
      <b/>
      <i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165">
    <xf numFmtId="0" fontId="0" fillId="0" borderId="0" xfId="0"/>
    <xf numFmtId="0" fontId="1" fillId="0" borderId="0" xfId="0" applyFont="1" applyFill="1" applyAlignment="1"/>
    <xf numFmtId="0" fontId="2" fillId="0" borderId="0" xfId="0" applyFont="1" applyFill="1"/>
    <xf numFmtId="0" fontId="2" fillId="0" borderId="0" xfId="0" applyFont="1" applyFill="1" applyAlignment="1"/>
    <xf numFmtId="0" fontId="3" fillId="0" borderId="0" xfId="0" applyFont="1" applyFill="1" applyBorder="1" applyAlignment="1">
      <alignment vertical="center"/>
    </xf>
    <xf numFmtId="0" fontId="6" fillId="0" borderId="0" xfId="0" applyFont="1" applyFill="1"/>
    <xf numFmtId="0" fontId="7" fillId="0" borderId="0" xfId="0" applyFont="1" applyFill="1" applyBorder="1"/>
    <xf numFmtId="0" fontId="1" fillId="0" borderId="0" xfId="0" applyFont="1" applyFill="1" applyBorder="1" applyAlignment="1"/>
    <xf numFmtId="0" fontId="4" fillId="0" borderId="0" xfId="0" applyFont="1" applyFill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wrapText="1"/>
    </xf>
    <xf numFmtId="49" fontId="8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0" fontId="2" fillId="0" borderId="0" xfId="0" applyFont="1" applyFill="1" applyBorder="1"/>
    <xf numFmtId="0" fontId="9" fillId="0" borderId="0" xfId="0" applyNumberFormat="1" applyFont="1" applyFill="1" applyAlignment="1">
      <alignment horizontal="left"/>
    </xf>
    <xf numFmtId="0" fontId="6" fillId="0" borderId="0" xfId="0" applyFont="1" applyFill="1" applyBorder="1"/>
    <xf numFmtId="0" fontId="6" fillId="0" borderId="0" xfId="0" applyFont="1" applyFill="1" applyAlignment="1"/>
    <xf numFmtId="0" fontId="7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Alignment="1"/>
    <xf numFmtId="0" fontId="13" fillId="0" borderId="0" xfId="0" applyFont="1" applyFill="1" applyBorder="1" applyAlignment="1">
      <alignment horizontal="center" vertical="center"/>
    </xf>
    <xf numFmtId="0" fontId="6" fillId="0" borderId="4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1" fillId="0" borderId="0" xfId="0" applyFont="1" applyFill="1"/>
    <xf numFmtId="0" fontId="1" fillId="0" borderId="0" xfId="0" applyFont="1" applyFill="1" applyBorder="1" applyAlignment="1">
      <alignment wrapText="1"/>
    </xf>
    <xf numFmtId="0" fontId="14" fillId="0" borderId="0" xfId="0" applyFont="1" applyFill="1" applyAlignmen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 applyProtection="1"/>
    <xf numFmtId="0" fontId="6" fillId="0" borderId="0" xfId="0" applyFont="1" applyFill="1" applyAlignment="1" applyProtection="1"/>
    <xf numFmtId="0" fontId="15" fillId="0" borderId="0" xfId="0" applyFont="1" applyFill="1" applyAlignment="1">
      <alignment horizontal="center" vertical="top" wrapText="1"/>
    </xf>
    <xf numFmtId="0" fontId="14" fillId="0" borderId="0" xfId="0" applyFont="1" applyFill="1" applyAlignment="1">
      <alignment horizontal="left" vertical="center"/>
    </xf>
    <xf numFmtId="0" fontId="15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/>
    <xf numFmtId="0" fontId="14" fillId="0" borderId="0" xfId="0" applyFont="1" applyFill="1"/>
    <xf numFmtId="0" fontId="14" fillId="0" borderId="0" xfId="0" applyFont="1" applyFill="1" applyBorder="1"/>
    <xf numFmtId="0" fontId="14" fillId="0" borderId="0" xfId="0" applyFont="1" applyFill="1" applyBorder="1" applyAlignment="1"/>
    <xf numFmtId="0" fontId="15" fillId="0" borderId="0" xfId="0" applyFont="1" applyFill="1"/>
    <xf numFmtId="0" fontId="14" fillId="0" borderId="0" xfId="0" applyFont="1" applyFill="1" applyBorder="1" applyAlignment="1" applyProtection="1"/>
    <xf numFmtId="0" fontId="14" fillId="0" borderId="0" xfId="0" applyFont="1" applyFill="1" applyAlignment="1" applyProtection="1"/>
    <xf numFmtId="0" fontId="6" fillId="0" borderId="0" xfId="0" applyFont="1" applyFill="1" applyBorder="1" applyAlignment="1">
      <alignment vertical="center"/>
    </xf>
    <xf numFmtId="0" fontId="17" fillId="0" borderId="0" xfId="0" applyFont="1" applyFill="1" applyBorder="1"/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Border="1"/>
    <xf numFmtId="0" fontId="16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Alignment="1"/>
    <xf numFmtId="0" fontId="1" fillId="0" borderId="6" xfId="0" applyFont="1" applyFill="1" applyBorder="1" applyAlignment="1" applyProtection="1">
      <alignment horizontal="center" vertical="center"/>
      <protection locked="0"/>
    </xf>
    <xf numFmtId="0" fontId="20" fillId="0" borderId="0" xfId="1" applyFont="1" applyFill="1" applyBorder="1" applyAlignment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Border="1" applyAlignment="1" applyProtection="1"/>
    <xf numFmtId="0" fontId="2" fillId="0" borderId="0" xfId="0" applyFont="1" applyFill="1" applyBorder="1" applyAlignment="1">
      <alignment textRotation="90"/>
    </xf>
    <xf numFmtId="0" fontId="22" fillId="0" borderId="0" xfId="0" applyFont="1" applyBorder="1"/>
    <xf numFmtId="0" fontId="4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 applyProtection="1"/>
    <xf numFmtId="0" fontId="21" fillId="0" borderId="0" xfId="0" applyFont="1" applyFill="1" applyBorder="1" applyAlignment="1"/>
    <xf numFmtId="0" fontId="21" fillId="0" borderId="0" xfId="0" applyFont="1" applyBorder="1"/>
    <xf numFmtId="0" fontId="14" fillId="0" borderId="0" xfId="0" applyFont="1" applyFill="1" applyAlignment="1" applyProtection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Fill="1" applyBorder="1" applyAlignment="1">
      <alignment horizontal="justify" vertical="top"/>
    </xf>
    <xf numFmtId="0" fontId="25" fillId="0" borderId="0" xfId="0" applyFont="1" applyFill="1" applyBorder="1"/>
    <xf numFmtId="0" fontId="27" fillId="0" borderId="0" xfId="0" applyFont="1" applyFill="1" applyBorder="1"/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0" fillId="0" borderId="7" xfId="0" applyBorder="1"/>
    <xf numFmtId="0" fontId="28" fillId="0" borderId="8" xfId="0" applyFont="1" applyBorder="1"/>
    <xf numFmtId="0" fontId="26" fillId="0" borderId="8" xfId="0" applyFont="1" applyBorder="1"/>
    <xf numFmtId="0" fontId="0" fillId="0" borderId="7" xfId="0" applyFill="1" applyBorder="1"/>
    <xf numFmtId="0" fontId="26" fillId="0" borderId="8" xfId="0" quotePrefix="1" applyFont="1" applyFill="1" applyBorder="1"/>
    <xf numFmtId="0" fontId="6" fillId="0" borderId="0" xfId="0" applyFont="1"/>
    <xf numFmtId="0" fontId="14" fillId="0" borderId="0" xfId="0" applyFont="1" applyAlignment="1">
      <alignment horizontal="right"/>
    </xf>
    <xf numFmtId="0" fontId="14" fillId="0" borderId="0" xfId="0" applyFont="1"/>
    <xf numFmtId="0" fontId="2" fillId="0" borderId="6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protection locked="0"/>
    </xf>
    <xf numFmtId="164" fontId="26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13" fillId="0" borderId="0" xfId="0" applyFont="1" applyFill="1"/>
    <xf numFmtId="0" fontId="1" fillId="0" borderId="6" xfId="0" applyFont="1" applyFill="1" applyBorder="1"/>
    <xf numFmtId="0" fontId="16" fillId="0" borderId="0" xfId="0" applyFont="1"/>
    <xf numFmtId="0" fontId="1" fillId="0" borderId="6" xfId="0" applyFont="1" applyBorder="1"/>
    <xf numFmtId="0" fontId="1" fillId="0" borderId="0" xfId="0" applyFont="1"/>
    <xf numFmtId="0" fontId="1" fillId="0" borderId="0" xfId="0" applyFont="1" applyAlignment="1">
      <alignment horizontal="right"/>
    </xf>
    <xf numFmtId="0" fontId="13" fillId="0" borderId="0" xfId="0" applyFont="1"/>
    <xf numFmtId="0" fontId="0" fillId="0" borderId="0" xfId="0" applyFont="1"/>
    <xf numFmtId="0" fontId="26" fillId="0" borderId="0" xfId="0" applyFont="1" applyBorder="1"/>
    <xf numFmtId="0" fontId="29" fillId="0" borderId="0" xfId="0" applyFont="1" applyFill="1"/>
    <xf numFmtId="0" fontId="31" fillId="0" borderId="0" xfId="0" applyFont="1" applyFill="1" applyAlignment="1"/>
    <xf numFmtId="0" fontId="29" fillId="0" borderId="0" xfId="0" applyFont="1" applyFill="1" applyAlignment="1">
      <alignment vertical="center"/>
    </xf>
    <xf numFmtId="0" fontId="29" fillId="0" borderId="0" xfId="0" applyFont="1" applyFill="1" applyBorder="1"/>
    <xf numFmtId="0" fontId="29" fillId="0" borderId="0" xfId="0" applyFont="1" applyFill="1" applyBorder="1" applyAlignment="1"/>
    <xf numFmtId="0" fontId="30" fillId="0" borderId="0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/>
    <xf numFmtId="2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/>
    <xf numFmtId="49" fontId="31" fillId="0" borderId="0" xfId="0" applyNumberFormat="1" applyFont="1" applyFill="1" applyBorder="1" applyAlignment="1">
      <alignment horizontal="center" vertical="center"/>
    </xf>
    <xf numFmtId="2" fontId="31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 vertical="center" wrapText="1"/>
    </xf>
    <xf numFmtId="0" fontId="31" fillId="0" borderId="0" xfId="0" applyFont="1" applyFill="1" applyBorder="1" applyAlignment="1">
      <alignment horizontal="justify" vertical="top"/>
    </xf>
    <xf numFmtId="0" fontId="33" fillId="0" borderId="0" xfId="0" applyFont="1" applyFill="1" applyBorder="1" applyAlignment="1"/>
    <xf numFmtId="0" fontId="35" fillId="0" borderId="0" xfId="0" applyFont="1" applyFill="1" applyBorder="1"/>
    <xf numFmtId="0" fontId="36" fillId="0" borderId="0" xfId="0" applyFont="1" applyFill="1" applyBorder="1" applyAlignment="1"/>
    <xf numFmtId="0" fontId="27" fillId="0" borderId="0" xfId="0" applyFont="1" applyFill="1" applyBorder="1" applyAlignment="1" applyProtection="1"/>
    <xf numFmtId="0" fontId="27" fillId="0" borderId="0" xfId="0" applyFont="1" applyFill="1" applyBorder="1" applyAlignment="1"/>
    <xf numFmtId="0" fontId="27" fillId="0" borderId="0" xfId="0" applyFont="1" applyFill="1" applyBorder="1" applyAlignment="1" applyProtection="1">
      <alignment horizontal="center" vertical="center"/>
    </xf>
    <xf numFmtId="0" fontId="6" fillId="0" borderId="5" xfId="0" applyFont="1" applyFill="1" applyBorder="1"/>
    <xf numFmtId="164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2" xfId="0" applyNumberFormat="1" applyFont="1" applyFill="1" applyBorder="1" applyAlignment="1" applyProtection="1">
      <alignment horizontal="center"/>
      <protection locked="0"/>
    </xf>
    <xf numFmtId="164" fontId="1" fillId="0" borderId="3" xfId="0" applyNumberFormat="1" applyFont="1" applyFill="1" applyBorder="1" applyAlignment="1" applyProtection="1">
      <alignment horizontal="center"/>
      <protection locked="0"/>
    </xf>
    <xf numFmtId="0" fontId="29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23" fillId="0" borderId="0" xfId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6" fillId="0" borderId="0" xfId="0" applyFont="1" applyFill="1" applyAlignment="1">
      <alignment horizontal="center" vertical="top" wrapText="1"/>
    </xf>
    <xf numFmtId="164" fontId="37" fillId="0" borderId="0" xfId="0" applyNumberFormat="1" applyFont="1" applyBorder="1" applyAlignment="1" applyProtection="1">
      <alignment horizontal="center"/>
      <protection locked="0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top" wrapText="1"/>
    </xf>
    <xf numFmtId="0" fontId="30" fillId="0" borderId="0" xfId="0" applyFont="1" applyFill="1" applyAlignment="1">
      <alignment horizontal="left" vertical="center" wrapText="1"/>
    </xf>
  </cellXfs>
  <cellStyles count="2">
    <cellStyle name="Обычный" xfId="0" builtinId="0"/>
    <cellStyle name="Обычный 2 4" xfId="1"/>
  </cellStyles>
  <dxfs count="2">
    <dxf>
      <fill>
        <patternFill patternType="gray125">
          <fgColor theme="0" tint="-0.34998626667073579"/>
          <bgColor auto="1"/>
        </patternFill>
      </fill>
    </dxf>
    <dxf>
      <font>
        <color theme="0" tint="-0.34998626667073579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mitrienkotn@spzgroup.ru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samohvalova@samaracable.ru" TargetMode="External"/><Relationship Id="rId7" Type="http://schemas.openxmlformats.org/officeDocument/2006/relationships/hyperlink" Target="mailto:e.kokuyskaya@vbm.ru" TargetMode="External"/><Relationship Id="rId12" Type="http://schemas.openxmlformats.org/officeDocument/2006/relationships/hyperlink" Target="mailto:dmitrienkotn@spzgroup.ru" TargetMode="External"/><Relationship Id="rId2" Type="http://schemas.openxmlformats.org/officeDocument/2006/relationships/hyperlink" Target="mailto:samohvalova@samaracable.ru" TargetMode="External"/><Relationship Id="rId1" Type="http://schemas.openxmlformats.org/officeDocument/2006/relationships/hyperlink" Target="mailto:samohvalova@samaracable.ru" TargetMode="External"/><Relationship Id="rId6" Type="http://schemas.openxmlformats.org/officeDocument/2006/relationships/hyperlink" Target="mailto:dmitrienkotn@spzgroup.ru" TargetMode="External"/><Relationship Id="rId11" Type="http://schemas.openxmlformats.org/officeDocument/2006/relationships/hyperlink" Target="mailto:m.smykova@vbm.ru" TargetMode="External"/><Relationship Id="rId5" Type="http://schemas.openxmlformats.org/officeDocument/2006/relationships/hyperlink" Target="mailto:e.kokuyskaya@vbm.ru" TargetMode="External"/><Relationship Id="rId10" Type="http://schemas.openxmlformats.org/officeDocument/2006/relationships/hyperlink" Target="mailto:dmitrienkotn@spzgroup.ru" TargetMode="External"/><Relationship Id="rId4" Type="http://schemas.openxmlformats.org/officeDocument/2006/relationships/hyperlink" Target="mailto:samohvalova@samaracable.ru" TargetMode="External"/><Relationship Id="rId9" Type="http://schemas.openxmlformats.org/officeDocument/2006/relationships/hyperlink" Target="mailto:m.smykova@vbm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79"/>
  <sheetViews>
    <sheetView topLeftCell="A16" workbookViewId="0">
      <selection activeCell="E62" sqref="E62"/>
    </sheetView>
  </sheetViews>
  <sheetFormatPr defaultRowHeight="12.75" x14ac:dyDescent="0.2"/>
  <cols>
    <col min="1" max="1" width="52.5703125" customWidth="1"/>
    <col min="2" max="2" width="10.7109375" bestFit="1" customWidth="1"/>
  </cols>
  <sheetData>
    <row r="1" spans="1:13" x14ac:dyDescent="0.2">
      <c r="B1" s="82"/>
      <c r="M1" t="s">
        <v>131</v>
      </c>
    </row>
    <row r="2" spans="1:13" x14ac:dyDescent="0.2">
      <c r="A2" s="1" t="s">
        <v>0</v>
      </c>
      <c r="B2" s="83" t="str">
        <f>IF(OR(qkAnsw1&lt;&gt;"",qkAnsw2&lt;&gt;"",qkAnsw3&lt;&gt;"",qkAnsw4&lt;&gt;""),"","V")</f>
        <v>V</v>
      </c>
    </row>
    <row r="4" spans="1:13" x14ac:dyDescent="0.2">
      <c r="B4" s="82"/>
    </row>
    <row r="5" spans="1:13" x14ac:dyDescent="0.2">
      <c r="A5" s="3" t="s">
        <v>11</v>
      </c>
      <c r="B5" s="84" t="str">
        <f>IF(q1Answ1 &amp; q1Answ2 &amp; q1Answ3 &amp; q1Answ4&lt;&gt;"","","V")</f>
        <v>V</v>
      </c>
    </row>
    <row r="7" spans="1:13" x14ac:dyDescent="0.2">
      <c r="B7" s="82"/>
    </row>
    <row r="8" spans="1:13" x14ac:dyDescent="0.2">
      <c r="A8" s="3" t="s">
        <v>29</v>
      </c>
      <c r="B8" s="84" t="str">
        <f>IF(q2Answ1 &amp; q2Answ2 &amp; q2Answ3 &lt;&gt;"","","V")</f>
        <v>V</v>
      </c>
    </row>
    <row r="10" spans="1:13" x14ac:dyDescent="0.2">
      <c r="B10" s="82"/>
    </row>
    <row r="11" spans="1:13" x14ac:dyDescent="0.2">
      <c r="A11" s="3" t="s">
        <v>104</v>
      </c>
      <c r="B11" s="84" t="str">
        <f>IF(q3Answ1 &amp; q3Answ2 &amp; q3Answ3 &amp; q3Answ4&lt;&gt;"","","V")</f>
        <v>V</v>
      </c>
    </row>
    <row r="13" spans="1:13" x14ac:dyDescent="0.2">
      <c r="B13" s="85"/>
    </row>
    <row r="14" spans="1:13" x14ac:dyDescent="0.2">
      <c r="A14" s="3" t="s">
        <v>105</v>
      </c>
      <c r="B14" s="86" t="str">
        <f>IF(q4Answ1 &amp; q4Answ2 &amp; q4Answ3 &amp; q4Answ4&lt;&gt;"","","V")</f>
        <v>V</v>
      </c>
    </row>
    <row r="16" spans="1:13" x14ac:dyDescent="0.2">
      <c r="B16" s="82"/>
    </row>
    <row r="17" spans="1:2" x14ac:dyDescent="0.2">
      <c r="A17" s="11" t="s">
        <v>106</v>
      </c>
      <c r="B17" s="84" t="str">
        <f>IF(q5Answ1 &amp; q5Answ2 &amp; q5Answ3 &lt;&gt;"","","V")</f>
        <v>V</v>
      </c>
    </row>
    <row r="19" spans="1:2" x14ac:dyDescent="0.2">
      <c r="B19" s="82"/>
    </row>
    <row r="20" spans="1:2" x14ac:dyDescent="0.2">
      <c r="A20" s="11" t="s">
        <v>107</v>
      </c>
      <c r="B20" s="84" t="str">
        <f>IF(q6Answ1 &amp; q6Answ2 &amp; q6Answ3 &lt;&gt;"","","V")</f>
        <v>V</v>
      </c>
    </row>
    <row r="23" spans="1:2" x14ac:dyDescent="0.2">
      <c r="B23" s="82"/>
    </row>
    <row r="24" spans="1:2" x14ac:dyDescent="0.2">
      <c r="A24" s="11" t="s">
        <v>108</v>
      </c>
      <c r="B24" s="84" t="str">
        <f>IF(q7Answ1 &amp; q7Answ2 &amp; q7Answ3 &amp; q7Answ4&lt;&gt;"","","V")</f>
        <v>V</v>
      </c>
    </row>
    <row r="26" spans="1:2" x14ac:dyDescent="0.2">
      <c r="B26" s="82"/>
    </row>
    <row r="27" spans="1:2" x14ac:dyDescent="0.2">
      <c r="A27" s="11" t="s">
        <v>109</v>
      </c>
      <c r="B27" s="84" t="str">
        <f>IF(q8Answ1 &amp; q8Answ2 &amp; q8Answ3 &lt;&gt;"","","V")</f>
        <v>V</v>
      </c>
    </row>
    <row r="29" spans="1:2" x14ac:dyDescent="0.2">
      <c r="B29" s="82"/>
    </row>
    <row r="30" spans="1:2" x14ac:dyDescent="0.2">
      <c r="A30" s="11" t="s">
        <v>110</v>
      </c>
      <c r="B30" s="84" t="str">
        <f>IF(q9Answ1 &amp; q9Answ2 &amp; q9Answ3 &amp; q9Answ4&lt;&gt;"","","V")</f>
        <v>V</v>
      </c>
    </row>
    <row r="32" spans="1:2" x14ac:dyDescent="0.2">
      <c r="B32" s="82"/>
    </row>
    <row r="33" spans="1:2" x14ac:dyDescent="0.2">
      <c r="A33" s="11" t="s">
        <v>111</v>
      </c>
      <c r="B33" s="84" t="str">
        <f>IF(q10Answ1 &amp; q10Answ2 &amp; q10Answ3 &lt;&gt;"","","V")</f>
        <v>V</v>
      </c>
    </row>
    <row r="36" spans="1:2" x14ac:dyDescent="0.2">
      <c r="A36" s="11" t="s">
        <v>112</v>
      </c>
    </row>
    <row r="37" spans="1:2" x14ac:dyDescent="0.2">
      <c r="B37" s="82"/>
    </row>
    <row r="38" spans="1:2" x14ac:dyDescent="0.2">
      <c r="A38" t="s">
        <v>113</v>
      </c>
      <c r="B38" s="84" t="str">
        <f>IF(q11Answ1 &amp; q11Answ2 &amp; q11Answ3 &lt;&gt;"","","V")</f>
        <v>V</v>
      </c>
    </row>
    <row r="40" spans="1:2" x14ac:dyDescent="0.2">
      <c r="B40" s="82"/>
    </row>
    <row r="41" spans="1:2" x14ac:dyDescent="0.2">
      <c r="A41" t="s">
        <v>114</v>
      </c>
      <c r="B41" s="84" t="str">
        <f>IF(q11_1Answ1 &amp; q11_1Answ2 &amp; q11_1Answ3 &lt;&gt;"","","V")</f>
        <v>V</v>
      </c>
    </row>
    <row r="44" spans="1:2" x14ac:dyDescent="0.2">
      <c r="B44" s="82"/>
    </row>
    <row r="45" spans="1:2" x14ac:dyDescent="0.2">
      <c r="A45" s="11" t="s">
        <v>115</v>
      </c>
      <c r="B45" s="84" t="str">
        <f>IF(q12Answ1 &amp; q12Answ2 &amp; q12Answ3 &lt;&gt;"","","V")</f>
        <v>V</v>
      </c>
    </row>
    <row r="47" spans="1:2" x14ac:dyDescent="0.2">
      <c r="B47" s="82"/>
    </row>
    <row r="48" spans="1:2" x14ac:dyDescent="0.2">
      <c r="A48" t="s">
        <v>31</v>
      </c>
      <c r="B48" s="84" t="str">
        <f>IF( OR(q12Answ1 &amp; q12Answ3="",
                           q12_1Answ1 &amp;q12_1Answ2 &amp; q12_1Answ3 &amp; q12_1Answ4 &amp; q12_1Answ5 &amp; q12_1Answ6 &amp; q12_1Answ7 &amp; q12_1Answ8 &amp; q12_1Answ9 &amp; q12_1Answ10 &amp; q12_1Answ11  &lt;&gt;""
                  ),"","V")</f>
        <v/>
      </c>
    </row>
    <row r="50" spans="1:2" x14ac:dyDescent="0.2">
      <c r="B50" s="82"/>
    </row>
    <row r="51" spans="1:2" x14ac:dyDescent="0.2">
      <c r="A51" s="11" t="s">
        <v>116</v>
      </c>
      <c r="B51" s="84" t="str">
        <f>IF(q12Answ1 &amp; q12Answ3="","","V")</f>
        <v/>
      </c>
    </row>
    <row r="53" spans="1:2" x14ac:dyDescent="0.2">
      <c r="B53" s="82"/>
    </row>
    <row r="54" spans="1:2" x14ac:dyDescent="0.2">
      <c r="A54" s="11" t="s">
        <v>128</v>
      </c>
      <c r="B54" s="84" t="str">
        <f>IF(q14Answ1 &amp; q14Answ2 &amp; q14Answ3 &amp; q14Answ4&lt;&gt;"","","V")</f>
        <v>V</v>
      </c>
    </row>
    <row r="56" spans="1:2" x14ac:dyDescent="0.2">
      <c r="A56" s="11" t="s">
        <v>136</v>
      </c>
    </row>
    <row r="58" spans="1:2" x14ac:dyDescent="0.2">
      <c r="A58" s="11" t="str">
        <f ca="1">"на IV квартал " &amp; YEAR(TODAY())</f>
        <v>на IV квартал 2024</v>
      </c>
      <c r="B58" s="82"/>
    </row>
    <row r="59" spans="1:2" x14ac:dyDescent="0.2">
      <c r="A59" s="106"/>
      <c r="B59" s="84" t="str">
        <f>IF(q15Answ1 &amp; q15Answ2 &amp; q15Answ3 &amp; q15Answ4 &amp; q15Answ5 &amp; q15Answ6 &amp; q15Answ7 &amp; q15Answ8  &amp; q15Answ9 &lt;&gt;"","","V")</f>
        <v>V</v>
      </c>
    </row>
    <row r="60" spans="1:2" x14ac:dyDescent="0.2">
      <c r="A60" s="106"/>
      <c r="B60" s="107"/>
    </row>
    <row r="61" spans="1:2" x14ac:dyDescent="0.2">
      <c r="A61" s="11" t="str">
        <f ca="1">"на IV квартал " &amp; (YEAR(TODAY())+1)</f>
        <v>на IV квартал 2025</v>
      </c>
      <c r="B61" s="82"/>
    </row>
    <row r="62" spans="1:2" x14ac:dyDescent="0.2">
      <c r="B62" s="84" t="str">
        <f>IF(q15_1Answ1 &amp; q15_1Answ2 &amp; q15_1Answ3 &amp; q15_1Answ4 &amp; q15_1Answ5 &amp; q15_1Answ6 &amp; q15_1Answ7 &amp; q15_1Answ8  &amp; q15_1Answ9 &lt;&gt;"","","V")</f>
        <v>V</v>
      </c>
    </row>
    <row r="64" spans="1:2" x14ac:dyDescent="0.2">
      <c r="A64" s="20" t="s">
        <v>76</v>
      </c>
      <c r="B64" s="82"/>
    </row>
    <row r="65" spans="1:2" x14ac:dyDescent="0.2">
      <c r="B65" s="84" t="str">
        <f>IF(m2Answ1 &amp; m2Answ2 &amp; m2Answ3 &amp; m2Answ4 &lt;&gt;"","","V")</f>
        <v>V</v>
      </c>
    </row>
    <row r="67" spans="1:2" x14ac:dyDescent="0.2">
      <c r="A67" s="11" t="s">
        <v>87</v>
      </c>
      <c r="B67" s="82"/>
    </row>
    <row r="68" spans="1:2" x14ac:dyDescent="0.2">
      <c r="B68" s="84" t="str">
        <f>IF(m3Answ1 &amp; m3Answ2 &amp; m3Answ3  &lt;&gt;"","","V")</f>
        <v>V</v>
      </c>
    </row>
    <row r="71" spans="1:2" x14ac:dyDescent="0.2">
      <c r="A71" s="7" t="s">
        <v>71</v>
      </c>
      <c r="B71" s="82"/>
    </row>
    <row r="72" spans="1:2" x14ac:dyDescent="0.2">
      <c r="B72" s="84" t="s">
        <v>117</v>
      </c>
    </row>
    <row r="74" spans="1:2" x14ac:dyDescent="0.2">
      <c r="A74" s="20" t="s">
        <v>118</v>
      </c>
      <c r="B74" s="82"/>
    </row>
    <row r="75" spans="1:2" x14ac:dyDescent="0.2">
      <c r="A75" t="s">
        <v>119</v>
      </c>
      <c r="B75" s="84" t="str">
        <f>IF(m5Answ1 &amp; m5Answ2 &amp; m5Answ3 &amp; m5Answ4 &lt;&gt;"","","V")</f>
        <v>V</v>
      </c>
    </row>
    <row r="78" spans="1:2" x14ac:dyDescent="0.2">
      <c r="A78" s="20" t="s">
        <v>120</v>
      </c>
      <c r="B78" s="82"/>
    </row>
    <row r="79" spans="1:2" x14ac:dyDescent="0.2">
      <c r="A79" s="20" t="s">
        <v>96</v>
      </c>
      <c r="B79" s="84" t="str">
        <f>IF(m6Answ1 &amp; m6Answ2 &amp; m6Answ3  &lt;&gt;"","","V")</f>
        <v>V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CA100"/>
  <sheetViews>
    <sheetView showGridLines="0" tabSelected="1" topLeftCell="B85" zoomScaleNormal="100" zoomScaleSheetLayoutView="75" workbookViewId="0">
      <selection activeCell="D88" sqref="D88:BV88"/>
    </sheetView>
  </sheetViews>
  <sheetFormatPr defaultColWidth="2" defaultRowHeight="10.15" customHeight="1" x14ac:dyDescent="0.2"/>
  <cols>
    <col min="1" max="1" width="2.5703125" style="5" hidden="1" customWidth="1"/>
    <col min="2" max="66" width="2.5703125" style="5" customWidth="1"/>
    <col min="67" max="67" width="2.5703125" style="22" customWidth="1"/>
    <col min="68" max="71" width="2.5703125" style="5" customWidth="1"/>
    <col min="72" max="73" width="2.5703125" style="6" customWidth="1"/>
    <col min="74" max="75" width="2.5703125" style="5" customWidth="1"/>
    <col min="76" max="16384" width="2" style="5"/>
  </cols>
  <sheetData>
    <row r="1" spans="1:76" ht="12.75" customHeight="1" x14ac:dyDescent="0.2">
      <c r="B1" s="1" t="s">
        <v>0</v>
      </c>
      <c r="C1" s="3"/>
      <c r="D1" s="3"/>
      <c r="E1" s="3"/>
      <c r="F1" s="3"/>
      <c r="G1" s="3"/>
      <c r="H1" s="3"/>
      <c r="I1" s="3"/>
      <c r="J1" s="3"/>
      <c r="K1" s="2"/>
      <c r="L1" s="3"/>
      <c r="M1" s="2"/>
      <c r="N1" s="2"/>
      <c r="O1" s="2"/>
      <c r="P1" s="4"/>
      <c r="Q1" s="4"/>
      <c r="R1" s="4"/>
      <c r="S1" s="4"/>
      <c r="T1" s="4"/>
      <c r="U1" s="4"/>
      <c r="V1" s="4"/>
      <c r="W1" s="4"/>
      <c r="X1" s="4" t="s">
        <v>1</v>
      </c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140" t="s">
        <v>165</v>
      </c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</row>
    <row r="2" spans="1:76" s="2" customFormat="1" ht="12.75" customHeight="1" x14ac:dyDescent="0.2">
      <c r="A2" s="1"/>
      <c r="C2" s="3"/>
      <c r="D2" s="3"/>
      <c r="E2" s="3"/>
      <c r="F2" s="3"/>
      <c r="G2" s="3"/>
      <c r="H2" s="3"/>
      <c r="I2" s="3"/>
      <c r="J2" s="3"/>
      <c r="L2" s="3"/>
      <c r="P2" s="4"/>
      <c r="Q2" s="4"/>
      <c r="R2" s="4"/>
      <c r="S2" s="4"/>
      <c r="T2" s="4"/>
      <c r="U2" s="4"/>
      <c r="V2" s="4"/>
      <c r="W2" s="4"/>
      <c r="X2" s="4"/>
      <c r="Y2" s="4"/>
      <c r="Z2" s="7"/>
      <c r="AC2" s="1" t="s">
        <v>2</v>
      </c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Y2" s="8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3"/>
      <c r="BS2" s="3"/>
      <c r="BT2" s="9"/>
      <c r="BU2" s="10"/>
    </row>
    <row r="3" spans="1:76" s="2" customFormat="1" ht="12.75" customHeight="1" x14ac:dyDescent="0.2">
      <c r="A3" s="1"/>
      <c r="C3" s="144" t="s">
        <v>3</v>
      </c>
      <c r="D3" s="145"/>
      <c r="E3" s="146"/>
      <c r="F3" s="144" t="s">
        <v>4</v>
      </c>
      <c r="G3" s="145"/>
      <c r="H3" s="146"/>
      <c r="I3" s="144" t="s">
        <v>5</v>
      </c>
      <c r="J3" s="145"/>
      <c r="K3" s="146"/>
      <c r="L3" s="144" t="s">
        <v>6</v>
      </c>
      <c r="M3" s="145"/>
      <c r="N3" s="146"/>
      <c r="P3" s="7"/>
      <c r="Q3" s="7"/>
      <c r="R3" s="7"/>
      <c r="S3" s="7"/>
      <c r="T3" s="7"/>
      <c r="U3" s="7"/>
      <c r="V3" s="7"/>
      <c r="W3" s="7"/>
      <c r="X3" s="7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1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8"/>
      <c r="BP3" s="13"/>
      <c r="BQ3" s="13"/>
      <c r="BR3" s="3"/>
      <c r="BS3" s="3"/>
      <c r="BT3" s="9"/>
      <c r="BU3" s="14"/>
    </row>
    <row r="4" spans="1:76" s="2" customFormat="1" ht="12.75" customHeight="1" x14ac:dyDescent="0.2">
      <c r="A4" s="15"/>
      <c r="B4" s="15"/>
      <c r="C4" s="141"/>
      <c r="D4" s="142"/>
      <c r="E4" s="143"/>
      <c r="F4" s="141"/>
      <c r="G4" s="142"/>
      <c r="H4" s="143"/>
      <c r="I4" s="141"/>
      <c r="J4" s="142"/>
      <c r="K4" s="143"/>
      <c r="L4" s="141"/>
      <c r="M4" s="142"/>
      <c r="N4" s="143"/>
      <c r="O4" s="16"/>
      <c r="P4" s="3"/>
      <c r="Q4" s="3"/>
      <c r="R4" s="3"/>
      <c r="S4" s="3"/>
      <c r="T4" s="3"/>
      <c r="U4" s="3"/>
      <c r="V4" s="1"/>
      <c r="W4" s="3"/>
      <c r="X4" s="3"/>
      <c r="Y4" s="3"/>
      <c r="Z4" s="3"/>
      <c r="AB4" s="3"/>
      <c r="AC4" s="4" t="s">
        <v>7</v>
      </c>
      <c r="AD4" s="3"/>
      <c r="AE4" s="3"/>
      <c r="AF4" s="3"/>
      <c r="AG4" s="3"/>
      <c r="AH4" s="3"/>
      <c r="AI4" s="3"/>
      <c r="AJ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1"/>
      <c r="AX4" s="16" t="s">
        <v>8</v>
      </c>
      <c r="AY4" s="16"/>
      <c r="AZ4" s="16"/>
      <c r="BA4" s="16"/>
      <c r="BB4" s="16"/>
      <c r="BC4" s="16"/>
      <c r="BD4" s="16"/>
      <c r="BE4" s="137"/>
      <c r="BF4" s="138"/>
      <c r="BG4" s="138"/>
      <c r="BH4" s="138"/>
      <c r="BI4" s="138"/>
      <c r="BJ4" s="138"/>
      <c r="BK4" s="138"/>
      <c r="BL4" s="139"/>
      <c r="BM4" s="17"/>
      <c r="BN4" s="17"/>
      <c r="BO4" s="12"/>
      <c r="BP4" s="18"/>
      <c r="BQ4" s="13"/>
      <c r="BR4" s="3"/>
      <c r="BS4" s="3"/>
      <c r="BT4" s="9"/>
      <c r="BU4" s="14"/>
    </row>
    <row r="5" spans="1:76" s="2" customFormat="1" ht="3.75" customHeight="1" x14ac:dyDescent="0.2">
      <c r="A5" s="19"/>
      <c r="B5" s="5"/>
      <c r="O5" s="5"/>
      <c r="Q5" s="20"/>
      <c r="R5" s="11"/>
      <c r="S5" s="3"/>
      <c r="T5" s="3"/>
      <c r="U5" s="3"/>
      <c r="V5" s="1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1"/>
      <c r="BM5" s="17"/>
      <c r="BN5" s="17"/>
      <c r="BO5" s="12"/>
      <c r="BP5" s="18"/>
      <c r="BQ5" s="13"/>
      <c r="BR5" s="3"/>
      <c r="BS5" s="3"/>
      <c r="BT5" s="9"/>
      <c r="BU5" s="14"/>
    </row>
    <row r="6" spans="1:76" s="15" customFormat="1" ht="12.75" customHeight="1" x14ac:dyDescent="0.25">
      <c r="B6" s="19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7"/>
      <c r="R6" s="7"/>
      <c r="S6" s="20"/>
      <c r="T6" s="16"/>
      <c r="U6" s="11"/>
      <c r="V6" s="7"/>
      <c r="W6" s="11"/>
      <c r="X6" s="11"/>
      <c r="Y6" s="11"/>
      <c r="Z6" s="7"/>
      <c r="AA6" s="1"/>
      <c r="AC6" s="1"/>
      <c r="AD6" s="1"/>
      <c r="AE6" s="21" t="s">
        <v>164</v>
      </c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6" t="s">
        <v>9</v>
      </c>
      <c r="AY6" s="16"/>
      <c r="AZ6" s="16"/>
      <c r="BA6" s="16"/>
      <c r="BB6" s="16"/>
      <c r="BC6" s="16"/>
      <c r="BD6" s="16"/>
      <c r="BE6" s="137"/>
      <c r="BF6" s="138"/>
      <c r="BG6" s="138"/>
      <c r="BH6" s="138"/>
      <c r="BI6" s="138"/>
      <c r="BJ6" s="138"/>
      <c r="BK6" s="138"/>
      <c r="BL6" s="139"/>
      <c r="BM6" s="17"/>
      <c r="BN6" s="17"/>
      <c r="BO6" s="12"/>
      <c r="BP6" s="18"/>
      <c r="BQ6" s="13"/>
      <c r="BR6" s="3"/>
      <c r="BS6" s="3"/>
      <c r="BT6" s="9"/>
      <c r="BU6" s="10"/>
    </row>
    <row r="7" spans="1:76" ht="3.75" customHeight="1" x14ac:dyDescent="0.2">
      <c r="A7" s="1"/>
      <c r="M7" s="22"/>
      <c r="N7" s="22"/>
      <c r="O7" s="22"/>
      <c r="P7" s="22"/>
      <c r="Q7" s="22"/>
      <c r="R7" s="22"/>
      <c r="S7" s="22"/>
      <c r="T7" s="22"/>
      <c r="U7" s="22"/>
      <c r="V7" s="11"/>
      <c r="W7" s="11"/>
      <c r="X7" s="11"/>
      <c r="Y7" s="11"/>
      <c r="Z7" s="11"/>
      <c r="AA7" s="3"/>
      <c r="AB7" s="3"/>
      <c r="AC7" s="3"/>
      <c r="AD7" s="3"/>
      <c r="AE7" s="3"/>
      <c r="AF7" s="11"/>
      <c r="AG7" s="11"/>
      <c r="AH7" s="3"/>
      <c r="AI7" s="3"/>
      <c r="AJ7" s="3"/>
      <c r="AK7" s="3"/>
      <c r="AL7" s="3"/>
      <c r="AM7" s="3"/>
      <c r="AX7" s="3"/>
      <c r="AY7" s="3"/>
      <c r="AZ7" s="11"/>
      <c r="BA7" s="3"/>
      <c r="BB7" s="3"/>
      <c r="BC7" s="3"/>
      <c r="BD7" s="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2"/>
      <c r="BR7" s="23"/>
      <c r="BS7" s="23"/>
      <c r="BT7" s="24"/>
      <c r="BU7" s="25"/>
    </row>
    <row r="8" spans="1:76" ht="12.75" customHeight="1" x14ac:dyDescent="0.25">
      <c r="A8" s="158" t="s">
        <v>134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3"/>
      <c r="AY8" s="3"/>
      <c r="AZ8" s="11"/>
      <c r="BA8" s="3"/>
      <c r="BB8" s="3"/>
      <c r="BC8" s="3"/>
      <c r="BD8" s="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2"/>
      <c r="BR8" s="147" t="s">
        <v>31</v>
      </c>
      <c r="BS8" s="147"/>
      <c r="BT8" s="147"/>
      <c r="BU8" s="147"/>
      <c r="BV8" s="147"/>
      <c r="BW8" s="147"/>
    </row>
    <row r="9" spans="1:76" ht="3.75" customHeight="1" x14ac:dyDescent="0.2">
      <c r="AT9" s="26"/>
      <c r="AU9" s="22"/>
      <c r="AV9" s="22"/>
      <c r="AW9" s="22"/>
      <c r="AX9" s="22"/>
      <c r="BP9" s="41"/>
      <c r="BR9" s="147"/>
      <c r="BS9" s="147"/>
      <c r="BT9" s="147"/>
      <c r="BU9" s="147"/>
      <c r="BV9" s="147"/>
      <c r="BW9" s="147"/>
    </row>
    <row r="10" spans="1:76" ht="12.75" customHeight="1" x14ac:dyDescent="0.2">
      <c r="A10" s="2"/>
      <c r="B10" s="2"/>
      <c r="C10" s="3" t="s">
        <v>11</v>
      </c>
      <c r="D10" s="29"/>
      <c r="E10" s="29"/>
      <c r="F10" s="29"/>
      <c r="R10" s="26"/>
      <c r="S10" s="30"/>
      <c r="V10" s="22"/>
      <c r="W10" s="22"/>
      <c r="X10" s="31"/>
      <c r="Z10" s="11" t="s">
        <v>34</v>
      </c>
      <c r="AL10" s="23"/>
      <c r="AM10" s="23"/>
      <c r="AN10" s="23"/>
      <c r="AO10" s="23"/>
      <c r="AP10" s="23"/>
      <c r="AS10" s="22"/>
      <c r="AT10" s="22"/>
      <c r="AU10" s="22"/>
      <c r="AV10" s="22"/>
      <c r="AW10" s="32"/>
      <c r="AX10" s="33"/>
      <c r="AY10" s="11" t="s">
        <v>30</v>
      </c>
      <c r="AZ10" s="22"/>
      <c r="BQ10" s="45" t="s">
        <v>35</v>
      </c>
      <c r="BR10" s="46"/>
      <c r="BS10" s="36"/>
      <c r="BT10" s="27"/>
      <c r="BU10" s="28"/>
      <c r="BV10" s="60"/>
      <c r="BW10" s="43"/>
    </row>
    <row r="11" spans="1:76" ht="12.75" customHeight="1" x14ac:dyDescent="0.2">
      <c r="A11" s="2"/>
      <c r="B11" s="2"/>
      <c r="C11" s="34" t="s">
        <v>13</v>
      </c>
      <c r="V11" s="22"/>
      <c r="W11" s="22"/>
      <c r="X11" s="31"/>
      <c r="Z11" s="22"/>
      <c r="AC11" s="36" t="s">
        <v>37</v>
      </c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60"/>
      <c r="AO11" s="80"/>
      <c r="AP11" s="80"/>
      <c r="AR11" s="22"/>
      <c r="AT11" s="22"/>
      <c r="AU11" s="22"/>
      <c r="AV11" s="22"/>
      <c r="AW11" s="32"/>
      <c r="AX11" s="33"/>
      <c r="AY11" s="38" t="s">
        <v>97</v>
      </c>
      <c r="AZ11" s="22"/>
      <c r="BO11" s="41"/>
      <c r="BQ11" s="45" t="s">
        <v>103</v>
      </c>
      <c r="BR11" s="46"/>
      <c r="BS11" s="36"/>
      <c r="BT11" s="27"/>
      <c r="BU11" s="27"/>
      <c r="BV11" s="60" t="s">
        <v>121</v>
      </c>
      <c r="BW11" s="47"/>
      <c r="BX11" s="35"/>
    </row>
    <row r="12" spans="1:76" ht="12.75" customHeight="1" x14ac:dyDescent="0.2">
      <c r="A12" s="2"/>
      <c r="B12" s="2"/>
      <c r="F12" s="36" t="s">
        <v>16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60"/>
      <c r="R12" s="54"/>
      <c r="S12" s="54"/>
      <c r="T12" s="2"/>
      <c r="V12" s="22"/>
      <c r="W12" s="22"/>
      <c r="X12" s="31"/>
      <c r="Z12" s="22"/>
      <c r="AC12" s="36" t="s">
        <v>40</v>
      </c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80"/>
      <c r="AO12" s="60"/>
      <c r="AP12" s="80"/>
      <c r="AQ12" s="22"/>
      <c r="AT12" s="22"/>
      <c r="AU12" s="22"/>
      <c r="AV12" s="22"/>
      <c r="AW12" s="32"/>
      <c r="AX12" s="33"/>
      <c r="BO12" s="42"/>
      <c r="BQ12" s="45" t="s">
        <v>42</v>
      </c>
      <c r="BR12" s="46"/>
      <c r="BS12" s="36"/>
      <c r="BT12" s="48"/>
      <c r="BU12" s="48"/>
      <c r="BV12" s="92"/>
      <c r="BW12" s="47"/>
      <c r="BX12" s="37"/>
    </row>
    <row r="13" spans="1:76" ht="12.75" customHeight="1" x14ac:dyDescent="0.2">
      <c r="A13" s="2"/>
      <c r="B13" s="2"/>
      <c r="F13" s="36" t="s">
        <v>18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54"/>
      <c r="R13" s="60"/>
      <c r="S13" s="54"/>
      <c r="T13" s="2"/>
      <c r="V13" s="22"/>
      <c r="W13" s="22"/>
      <c r="X13" s="31"/>
      <c r="Z13" s="22"/>
      <c r="AC13" s="36" t="s">
        <v>43</v>
      </c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81"/>
      <c r="AO13" s="81"/>
      <c r="AP13" s="60"/>
      <c r="AQ13" s="22"/>
      <c r="AS13" s="22"/>
      <c r="AT13" s="22"/>
      <c r="AU13" s="22"/>
      <c r="AV13" s="22"/>
      <c r="AW13" s="32"/>
      <c r="AX13" s="33"/>
      <c r="AY13" s="22"/>
      <c r="AZ13" s="22"/>
      <c r="BA13" s="36" t="s">
        <v>38</v>
      </c>
      <c r="BK13" s="60"/>
      <c r="BL13" s="80"/>
      <c r="BM13" s="80"/>
      <c r="BO13" s="44"/>
      <c r="BQ13" s="45" t="s">
        <v>45</v>
      </c>
      <c r="BR13" s="46"/>
      <c r="BT13" s="22"/>
      <c r="BU13" s="22"/>
      <c r="BV13" s="91"/>
      <c r="BW13" s="47"/>
    </row>
    <row r="14" spans="1:76" ht="12.75" customHeight="1" x14ac:dyDescent="0.2">
      <c r="A14" s="2"/>
      <c r="B14" s="2"/>
      <c r="F14" s="36" t="s">
        <v>21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62"/>
      <c r="R14" s="62"/>
      <c r="S14" s="60"/>
      <c r="T14" s="2"/>
      <c r="V14" s="22"/>
      <c r="W14" s="22"/>
      <c r="X14" s="31"/>
      <c r="AS14" s="22"/>
      <c r="AT14" s="22"/>
      <c r="AU14" s="22"/>
      <c r="AV14" s="22"/>
      <c r="AW14" s="32"/>
      <c r="AX14" s="33"/>
      <c r="AY14" s="22"/>
      <c r="BA14" s="36" t="s">
        <v>41</v>
      </c>
      <c r="BK14" s="80"/>
      <c r="BL14" s="60"/>
      <c r="BM14" s="80"/>
      <c r="BO14" s="42"/>
      <c r="BQ14" s="45" t="s">
        <v>47</v>
      </c>
      <c r="BR14" s="46"/>
      <c r="BT14" s="22"/>
      <c r="BU14" s="22"/>
      <c r="BV14" s="91"/>
      <c r="BW14" s="22"/>
    </row>
    <row r="15" spans="1:76" ht="12.75" customHeight="1" x14ac:dyDescent="0.2">
      <c r="A15" s="2"/>
      <c r="B15" s="2"/>
      <c r="F15" s="36" t="s">
        <v>25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"/>
      <c r="R15" s="2"/>
      <c r="S15" s="2"/>
      <c r="T15" s="60"/>
      <c r="V15" s="22"/>
      <c r="W15" s="22"/>
      <c r="X15" s="31"/>
      <c r="Z15" s="11" t="s">
        <v>48</v>
      </c>
      <c r="AL15" s="23"/>
      <c r="AM15" s="23"/>
      <c r="AO15" s="23"/>
      <c r="AP15" s="23"/>
      <c r="AQ15" s="22"/>
      <c r="AT15" s="22"/>
      <c r="AU15" s="22"/>
      <c r="AV15" s="22"/>
      <c r="AW15" s="32"/>
      <c r="AX15" s="33"/>
      <c r="BA15" s="36" t="s">
        <v>44</v>
      </c>
      <c r="BK15" s="81"/>
      <c r="BL15" s="81"/>
      <c r="BM15" s="60"/>
      <c r="BO15" s="42"/>
      <c r="BQ15" s="49" t="s">
        <v>49</v>
      </c>
      <c r="BR15" s="46"/>
      <c r="BT15" s="22"/>
      <c r="BU15" s="22"/>
      <c r="BV15" s="91"/>
      <c r="BW15" s="22"/>
    </row>
    <row r="16" spans="1:76" ht="12.75" customHeight="1" x14ac:dyDescent="0.2">
      <c r="A16" s="2"/>
      <c r="B16" s="2"/>
      <c r="V16" s="22"/>
      <c r="W16" s="22"/>
      <c r="X16" s="31"/>
      <c r="Z16" s="22"/>
      <c r="AC16" s="48" t="s">
        <v>50</v>
      </c>
      <c r="AD16" s="22"/>
      <c r="AE16" s="22"/>
      <c r="AF16" s="22"/>
      <c r="AG16" s="22"/>
      <c r="AH16" s="22"/>
      <c r="AI16" s="22"/>
      <c r="AJ16" s="22"/>
      <c r="AK16" s="22"/>
      <c r="AN16" s="60"/>
      <c r="AO16" s="80"/>
      <c r="AP16" s="80"/>
      <c r="AQ16" s="38"/>
      <c r="AT16" s="22"/>
      <c r="AU16" s="22"/>
      <c r="AV16" s="22"/>
      <c r="AW16" s="32"/>
      <c r="AX16" s="33"/>
      <c r="BO16" s="46"/>
      <c r="BQ16" s="49" t="s">
        <v>98</v>
      </c>
      <c r="BT16" s="22"/>
      <c r="BU16" s="22"/>
      <c r="BV16" s="91"/>
      <c r="BW16" s="22"/>
    </row>
    <row r="17" spans="1:76" ht="12.75" customHeight="1" x14ac:dyDescent="0.2">
      <c r="A17" s="2"/>
      <c r="B17" s="2"/>
      <c r="C17" s="3" t="s">
        <v>29</v>
      </c>
      <c r="D17" s="29"/>
      <c r="E17" s="29"/>
      <c r="F17" s="29"/>
      <c r="R17" s="26"/>
      <c r="S17" s="30"/>
      <c r="V17" s="22"/>
      <c r="W17" s="22"/>
      <c r="X17" s="31"/>
      <c r="Z17" s="22"/>
      <c r="AC17" s="48" t="s">
        <v>26</v>
      </c>
      <c r="AD17" s="22"/>
      <c r="AE17" s="22"/>
      <c r="AF17" s="22"/>
      <c r="AG17" s="22"/>
      <c r="AH17" s="22"/>
      <c r="AI17" s="22"/>
      <c r="AJ17" s="22"/>
      <c r="AK17" s="22"/>
      <c r="AL17" s="23"/>
      <c r="AM17" s="23"/>
      <c r="AN17" s="80"/>
      <c r="AO17" s="60"/>
      <c r="AP17" s="80"/>
      <c r="AQ17" s="34"/>
      <c r="AS17" s="22"/>
      <c r="AT17" s="22"/>
      <c r="AU17" s="22"/>
      <c r="AV17" s="26"/>
      <c r="AW17" s="32"/>
      <c r="AX17" s="33"/>
      <c r="BQ17" s="45" t="s">
        <v>99</v>
      </c>
      <c r="BV17" s="91"/>
      <c r="BW17" s="26"/>
    </row>
    <row r="18" spans="1:76" ht="12.75" customHeight="1" x14ac:dyDescent="0.2">
      <c r="A18" s="2"/>
      <c r="B18" s="2"/>
      <c r="C18" s="2" t="s">
        <v>32</v>
      </c>
      <c r="V18" s="22"/>
      <c r="W18" s="22"/>
      <c r="X18" s="31"/>
      <c r="Z18" s="22"/>
      <c r="AC18" s="48" t="s">
        <v>52</v>
      </c>
      <c r="AD18" s="22"/>
      <c r="AE18" s="22"/>
      <c r="AF18" s="22"/>
      <c r="AG18" s="22"/>
      <c r="AH18" s="22"/>
      <c r="AI18" s="22"/>
      <c r="AJ18" s="22"/>
      <c r="AK18" s="22"/>
      <c r="AL18" s="23"/>
      <c r="AM18" s="23"/>
      <c r="AN18" s="81"/>
      <c r="AO18" s="81"/>
      <c r="AP18" s="60"/>
      <c r="AQ18" s="34"/>
      <c r="AS18" s="22"/>
      <c r="AT18" s="22"/>
      <c r="AU18" s="22"/>
      <c r="AV18" s="22"/>
      <c r="AW18" s="32"/>
      <c r="AX18" s="33"/>
      <c r="BQ18" s="45" t="s">
        <v>100</v>
      </c>
      <c r="BT18" s="22"/>
      <c r="BU18" s="22"/>
      <c r="BV18" s="91"/>
      <c r="BX18" s="22"/>
    </row>
    <row r="19" spans="1:76" ht="12.75" customHeight="1" x14ac:dyDescent="0.2">
      <c r="A19" s="2"/>
      <c r="B19" s="2"/>
      <c r="F19" s="36" t="s">
        <v>33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60"/>
      <c r="R19" s="54"/>
      <c r="S19" s="54"/>
      <c r="V19" s="22"/>
      <c r="W19" s="22"/>
      <c r="X19" s="31"/>
      <c r="Z19" s="22"/>
      <c r="AC19" s="46" t="s">
        <v>53</v>
      </c>
      <c r="AD19" s="22"/>
      <c r="AE19" s="22"/>
      <c r="AF19" s="22"/>
      <c r="AG19" s="22"/>
      <c r="AH19" s="22"/>
      <c r="AI19" s="22"/>
      <c r="AJ19" s="22"/>
      <c r="AK19" s="22"/>
      <c r="AN19" s="34"/>
      <c r="AO19" s="34"/>
      <c r="AP19" s="34"/>
      <c r="AQ19" s="91"/>
      <c r="AS19" s="22"/>
      <c r="AT19" s="22"/>
      <c r="AU19" s="22"/>
      <c r="AV19" s="22"/>
      <c r="AW19" s="32"/>
      <c r="AX19" s="33"/>
      <c r="BE19" s="26"/>
      <c r="BF19" s="26"/>
      <c r="BH19" s="26"/>
      <c r="BI19" s="26"/>
      <c r="BK19" s="26"/>
      <c r="BL19" s="26"/>
      <c r="BN19" s="26"/>
      <c r="BO19" s="26"/>
      <c r="BP19" s="26"/>
      <c r="BQ19" s="45" t="s">
        <v>101</v>
      </c>
      <c r="BR19" s="26"/>
      <c r="BS19" s="26"/>
      <c r="BT19" s="26"/>
      <c r="BU19" s="26"/>
      <c r="BV19" s="91"/>
      <c r="BX19" s="22"/>
    </row>
    <row r="20" spans="1:76" ht="12.75" customHeight="1" x14ac:dyDescent="0.2">
      <c r="A20" s="2"/>
      <c r="B20" s="2"/>
      <c r="F20" s="36" t="s">
        <v>36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54"/>
      <c r="R20" s="60"/>
      <c r="S20" s="54"/>
      <c r="V20" s="22"/>
      <c r="W20" s="22"/>
      <c r="X20" s="31"/>
      <c r="AS20" s="22"/>
      <c r="AT20" s="22"/>
      <c r="AU20" s="22"/>
      <c r="AV20" s="22"/>
      <c r="AW20" s="32"/>
      <c r="AX20" s="33"/>
      <c r="BQ20" s="45" t="s">
        <v>102</v>
      </c>
      <c r="BV20" s="91"/>
      <c r="BX20" s="22"/>
    </row>
    <row r="21" spans="1:76" ht="12.75" customHeight="1" x14ac:dyDescent="0.2">
      <c r="A21" s="2"/>
      <c r="B21" s="2"/>
      <c r="C21" s="22"/>
      <c r="D21" s="22"/>
      <c r="E21" s="22"/>
      <c r="F21" s="36" t="s">
        <v>39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62"/>
      <c r="R21" s="62"/>
      <c r="S21" s="60"/>
      <c r="V21" s="22"/>
      <c r="W21" s="22"/>
      <c r="X21" s="31"/>
      <c r="Z21" s="11" t="s">
        <v>57</v>
      </c>
      <c r="AA21" s="22"/>
      <c r="AC21" s="22"/>
      <c r="AD21" s="22"/>
      <c r="AE21" s="22"/>
      <c r="AF21" s="22"/>
      <c r="AG21" s="22"/>
      <c r="AH21" s="22"/>
      <c r="AI21" s="22"/>
      <c r="AJ21" s="22"/>
      <c r="AK21" s="22"/>
      <c r="AS21" s="22"/>
      <c r="AT21" s="22"/>
      <c r="AU21" s="22"/>
      <c r="AV21" s="22"/>
      <c r="AX21" s="33"/>
      <c r="AY21" s="11" t="s">
        <v>166</v>
      </c>
      <c r="BO21" s="5"/>
      <c r="BT21" s="5"/>
      <c r="BU21" s="22"/>
      <c r="BV21" s="34"/>
      <c r="BX21" s="22"/>
    </row>
    <row r="22" spans="1:76" ht="12.75" customHeight="1" x14ac:dyDescent="0.2">
      <c r="A22" s="2"/>
      <c r="B22" s="2"/>
      <c r="V22" s="22"/>
      <c r="W22" s="22"/>
      <c r="X22" s="31"/>
      <c r="Z22" s="20" t="s">
        <v>58</v>
      </c>
      <c r="AA22" s="22"/>
      <c r="AS22" s="22"/>
      <c r="AT22" s="22"/>
      <c r="AU22" s="22"/>
      <c r="AV22" s="22"/>
      <c r="AW22" s="32"/>
      <c r="AX22" s="33"/>
      <c r="AY22" s="2"/>
      <c r="AZ22" s="34" t="s">
        <v>167</v>
      </c>
      <c r="BV22" s="34"/>
      <c r="BX22" s="22"/>
    </row>
    <row r="23" spans="1:76" ht="12.75" customHeight="1" x14ac:dyDescent="0.2">
      <c r="A23" s="2"/>
      <c r="B23" s="2"/>
      <c r="C23" s="3" t="s">
        <v>46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V23" s="22"/>
      <c r="W23" s="22"/>
      <c r="X23" s="31"/>
      <c r="AT23" s="22"/>
      <c r="AU23" s="22"/>
      <c r="AV23" s="22"/>
      <c r="AW23" s="32"/>
      <c r="AX23" s="33"/>
      <c r="AZ23" s="48" t="s">
        <v>55</v>
      </c>
      <c r="BO23" s="5"/>
      <c r="BT23" s="5"/>
      <c r="BU23" s="22"/>
      <c r="BV23" s="91"/>
      <c r="BX23" s="22"/>
    </row>
    <row r="24" spans="1:76" ht="12.75" customHeight="1" x14ac:dyDescent="0.2">
      <c r="A24" s="2"/>
      <c r="B24" s="2"/>
      <c r="D24" s="1"/>
      <c r="F24" s="36" t="s">
        <v>37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60"/>
      <c r="R24" s="54"/>
      <c r="S24" s="54"/>
      <c r="T24" s="2"/>
      <c r="V24" s="22"/>
      <c r="W24" s="22"/>
      <c r="X24" s="31"/>
      <c r="AC24" s="36" t="s">
        <v>61</v>
      </c>
      <c r="AD24" s="50"/>
      <c r="AE24" s="39"/>
      <c r="AF24" s="39"/>
      <c r="AG24" s="39"/>
      <c r="AH24" s="39"/>
      <c r="AI24" s="39"/>
      <c r="AJ24" s="39"/>
      <c r="AK24" s="39"/>
      <c r="AL24" s="39"/>
      <c r="AM24" s="23"/>
      <c r="AN24" s="60"/>
      <c r="AO24" s="80"/>
      <c r="AP24" s="80"/>
      <c r="AT24" s="22"/>
      <c r="AU24" s="22"/>
      <c r="AV24" s="26"/>
      <c r="AW24" s="32"/>
      <c r="AX24" s="33"/>
      <c r="AZ24" s="48" t="s">
        <v>56</v>
      </c>
      <c r="BO24" s="5"/>
      <c r="BT24" s="5"/>
      <c r="BV24" s="91"/>
      <c r="BX24" s="22"/>
    </row>
    <row r="25" spans="1:76" ht="12.75" customHeight="1" x14ac:dyDescent="0.2">
      <c r="A25" s="2"/>
      <c r="B25" s="2"/>
      <c r="F25" s="36" t="s">
        <v>40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54"/>
      <c r="R25" s="60"/>
      <c r="S25" s="55"/>
      <c r="T25" s="2"/>
      <c r="V25" s="22"/>
      <c r="W25" s="22"/>
      <c r="X25" s="31"/>
      <c r="Z25" s="22"/>
      <c r="AA25" s="22"/>
      <c r="AC25" s="36" t="s">
        <v>63</v>
      </c>
      <c r="AD25" s="50"/>
      <c r="AE25" s="39"/>
      <c r="AF25" s="39"/>
      <c r="AG25" s="39"/>
      <c r="AH25" s="39"/>
      <c r="AI25" s="39"/>
      <c r="AJ25" s="39"/>
      <c r="AK25" s="39"/>
      <c r="AL25" s="39"/>
      <c r="AM25" s="23"/>
      <c r="AN25" s="80"/>
      <c r="AO25" s="60"/>
      <c r="AP25" s="80"/>
      <c r="AT25" s="22"/>
      <c r="AU25" s="22"/>
      <c r="AV25" s="22"/>
      <c r="AW25" s="32"/>
      <c r="AX25" s="33"/>
      <c r="AZ25" s="48" t="s">
        <v>59</v>
      </c>
      <c r="BO25" s="5"/>
      <c r="BU25" s="22"/>
      <c r="BV25" s="91"/>
      <c r="BX25" s="26"/>
    </row>
    <row r="26" spans="1:76" ht="12.75" customHeight="1" x14ac:dyDescent="0.2">
      <c r="A26" s="2"/>
      <c r="B26" s="2"/>
      <c r="F26" s="36" t="s">
        <v>43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54"/>
      <c r="R26" s="54"/>
      <c r="S26" s="90"/>
      <c r="T26" s="2"/>
      <c r="V26" s="22"/>
      <c r="W26" s="22"/>
      <c r="X26" s="31"/>
      <c r="Z26" s="26"/>
      <c r="AA26" s="22"/>
      <c r="AC26" s="36" t="s">
        <v>65</v>
      </c>
      <c r="AD26" s="51"/>
      <c r="AE26" s="40"/>
      <c r="AF26" s="40"/>
      <c r="AG26" s="40"/>
      <c r="AH26" s="40"/>
      <c r="AI26" s="40"/>
      <c r="AJ26" s="40"/>
      <c r="AK26" s="40"/>
      <c r="AL26" s="39"/>
      <c r="AM26" s="23"/>
      <c r="AN26" s="81"/>
      <c r="AO26" s="81"/>
      <c r="AP26" s="60"/>
      <c r="AT26" s="22"/>
      <c r="AU26" s="22"/>
      <c r="AV26" s="22"/>
      <c r="AX26" s="33"/>
      <c r="AZ26" s="48" t="s">
        <v>60</v>
      </c>
      <c r="BO26" s="5"/>
      <c r="BT26" s="5"/>
      <c r="BV26" s="91"/>
    </row>
    <row r="27" spans="1:76" ht="12.75" customHeight="1" x14ac:dyDescent="0.2">
      <c r="A27" s="2"/>
      <c r="B27" s="2"/>
      <c r="F27" s="36" t="s">
        <v>51</v>
      </c>
      <c r="Q27" s="20"/>
      <c r="R27" s="2"/>
      <c r="S27" s="20"/>
      <c r="T27" s="60"/>
      <c r="V27" s="22"/>
      <c r="W27" s="22"/>
      <c r="X27" s="31"/>
      <c r="Z27" s="22"/>
      <c r="AA27" s="22"/>
      <c r="AT27" s="22"/>
      <c r="AU27" s="22"/>
      <c r="AV27" s="22"/>
      <c r="AX27" s="33"/>
      <c r="AZ27" s="48" t="s">
        <v>64</v>
      </c>
      <c r="BA27" s="48"/>
      <c r="BO27" s="5"/>
      <c r="BT27" s="5"/>
      <c r="BU27" s="22"/>
      <c r="BV27" s="91"/>
    </row>
    <row r="28" spans="1:76" ht="12.75" customHeight="1" x14ac:dyDescent="0.25">
      <c r="A28" s="2"/>
      <c r="B28" s="2"/>
      <c r="V28" s="22"/>
      <c r="W28" s="22"/>
      <c r="X28" s="31"/>
      <c r="Y28" s="159" t="s">
        <v>135</v>
      </c>
      <c r="Z28" s="160"/>
      <c r="AA28" s="160"/>
      <c r="AB28" s="160"/>
      <c r="AC28" s="160"/>
      <c r="AD28" s="160"/>
      <c r="AE28" s="160"/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0"/>
      <c r="AS28" s="160"/>
      <c r="AT28" s="160"/>
      <c r="AU28" s="160"/>
      <c r="AV28" s="160"/>
      <c r="AW28" s="161"/>
      <c r="AX28" s="33"/>
      <c r="AZ28" s="48" t="s">
        <v>66</v>
      </c>
      <c r="BO28" s="5"/>
      <c r="BT28" s="5"/>
      <c r="BV28" s="91"/>
    </row>
    <row r="29" spans="1:76" ht="12.75" customHeight="1" x14ac:dyDescent="0.2">
      <c r="A29" s="2"/>
      <c r="B29" s="2"/>
      <c r="C29" s="3" t="s">
        <v>54</v>
      </c>
      <c r="D29" s="20"/>
      <c r="E29" s="20"/>
      <c r="F29" s="20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20"/>
      <c r="S29" s="20"/>
      <c r="T29" s="22"/>
      <c r="V29" s="22"/>
      <c r="W29" s="22"/>
      <c r="X29" s="31"/>
      <c r="AW29" s="32"/>
      <c r="AX29" s="33"/>
      <c r="AZ29" s="48" t="s">
        <v>67</v>
      </c>
      <c r="BA29" s="48"/>
      <c r="BO29" s="5"/>
      <c r="BU29" s="22"/>
      <c r="BV29" s="91"/>
    </row>
    <row r="30" spans="1:76" ht="12.75" customHeight="1" x14ac:dyDescent="0.2">
      <c r="A30" s="2"/>
      <c r="B30" s="2"/>
      <c r="F30" s="36" t="s">
        <v>23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60" t="s">
        <v>121</v>
      </c>
      <c r="R30" s="54"/>
      <c r="S30" s="54"/>
      <c r="T30" s="22"/>
      <c r="V30" s="22"/>
      <c r="W30" s="22"/>
      <c r="X30" s="31"/>
      <c r="Z30" s="11" t="s">
        <v>12</v>
      </c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W30" s="32"/>
      <c r="AX30" s="33"/>
      <c r="AZ30" s="48" t="s">
        <v>68</v>
      </c>
      <c r="BO30" s="5"/>
      <c r="BT30" s="5"/>
      <c r="BV30" s="91"/>
    </row>
    <row r="31" spans="1:76" ht="12.75" customHeight="1" x14ac:dyDescent="0.2">
      <c r="A31" s="2"/>
      <c r="B31" s="2"/>
      <c r="C31" s="22"/>
      <c r="F31" s="36" t="s">
        <v>26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54"/>
      <c r="R31" s="60"/>
      <c r="S31" s="54"/>
      <c r="T31" s="22"/>
      <c r="U31" s="22"/>
      <c r="V31" s="22"/>
      <c r="W31" s="22"/>
      <c r="X31" s="31"/>
      <c r="AW31" s="32"/>
      <c r="AX31" s="33"/>
    </row>
    <row r="32" spans="1:76" ht="12.75" customHeight="1" x14ac:dyDescent="0.2">
      <c r="A32" s="2"/>
      <c r="B32" s="2"/>
      <c r="C32" s="22"/>
      <c r="F32" s="36" t="s">
        <v>28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62"/>
      <c r="R32" s="62"/>
      <c r="S32" s="60"/>
      <c r="T32" s="22"/>
      <c r="U32" s="22"/>
      <c r="V32" s="22"/>
      <c r="W32" s="22"/>
      <c r="X32" s="31"/>
      <c r="AI32" s="163" t="s">
        <v>14</v>
      </c>
      <c r="AJ32" s="163"/>
      <c r="AK32" s="163"/>
      <c r="AL32" s="163"/>
      <c r="AM32" s="163"/>
      <c r="AN32" s="163"/>
      <c r="AO32" s="98"/>
      <c r="AP32" s="163" t="s">
        <v>15</v>
      </c>
      <c r="AQ32" s="163"/>
      <c r="AR32" s="163"/>
      <c r="AS32" s="163"/>
      <c r="AT32" s="163"/>
      <c r="AU32" s="163"/>
      <c r="AW32" s="32"/>
      <c r="AX32" s="33"/>
      <c r="AY32" s="76" t="s">
        <v>127</v>
      </c>
    </row>
    <row r="33" spans="1:76" ht="13.5" customHeight="1" x14ac:dyDescent="0.2">
      <c r="A33" s="2"/>
      <c r="B33" s="2"/>
      <c r="C33" s="22"/>
      <c r="T33" s="22"/>
      <c r="U33" s="22"/>
      <c r="V33" s="22"/>
      <c r="W33" s="22"/>
      <c r="X33" s="31"/>
      <c r="AI33" s="163"/>
      <c r="AJ33" s="163"/>
      <c r="AK33" s="163"/>
      <c r="AL33" s="163"/>
      <c r="AM33" s="163"/>
      <c r="AN33" s="163"/>
      <c r="AO33" s="98"/>
      <c r="AP33" s="163"/>
      <c r="AQ33" s="163"/>
      <c r="AR33" s="163"/>
      <c r="AS33" s="163"/>
      <c r="AT33" s="163"/>
      <c r="AU33" s="163"/>
      <c r="AW33" s="32"/>
      <c r="AX33" s="33"/>
      <c r="AY33" s="76" t="s">
        <v>122</v>
      </c>
    </row>
    <row r="34" spans="1:76" ht="3.75" customHeight="1" x14ac:dyDescent="0.2">
      <c r="A34" s="2"/>
      <c r="B34" s="2"/>
      <c r="U34" s="22"/>
      <c r="V34" s="22"/>
      <c r="W34" s="22"/>
      <c r="X34" s="31"/>
      <c r="AW34" s="32"/>
      <c r="AX34" s="33"/>
      <c r="AY34" s="76"/>
    </row>
    <row r="35" spans="1:76" ht="12.75" customHeight="1" x14ac:dyDescent="0.2">
      <c r="A35" s="2"/>
      <c r="B35" s="2"/>
      <c r="C35" s="11" t="s">
        <v>62</v>
      </c>
      <c r="T35" s="22"/>
      <c r="V35" s="22"/>
      <c r="W35" s="22"/>
      <c r="X35" s="31"/>
      <c r="AB35" s="36" t="s">
        <v>20</v>
      </c>
      <c r="AC35" s="39"/>
      <c r="AD35" s="39"/>
      <c r="AE35" s="39"/>
      <c r="AF35" s="39"/>
      <c r="AG35" s="39"/>
      <c r="AH35" s="39"/>
      <c r="AI35" s="39"/>
      <c r="AJ35" s="39"/>
      <c r="AK35" s="39"/>
      <c r="AL35" s="60"/>
      <c r="AM35" s="80"/>
      <c r="AN35" s="80"/>
      <c r="AR35" s="60"/>
      <c r="AS35" s="80"/>
      <c r="AT35" s="80"/>
      <c r="AW35" s="32"/>
      <c r="AX35" s="33"/>
      <c r="AY35" s="87"/>
      <c r="AZ35" s="87"/>
      <c r="BA35" s="87"/>
      <c r="BB35" s="87"/>
      <c r="BC35" s="88" t="s">
        <v>123</v>
      </c>
      <c r="BD35" s="91"/>
      <c r="BE35" s="87"/>
      <c r="BF35" s="89"/>
      <c r="BG35" s="89"/>
      <c r="BH35" s="89"/>
      <c r="BI35" s="88" t="s">
        <v>124</v>
      </c>
      <c r="BJ35" s="91"/>
      <c r="BK35" s="87"/>
      <c r="BL35" s="87"/>
      <c r="BM35" s="89"/>
      <c r="BN35" s="89"/>
      <c r="BO35" s="88" t="s">
        <v>125</v>
      </c>
      <c r="BP35" s="91"/>
      <c r="BQ35" s="87"/>
      <c r="BR35" s="87"/>
      <c r="BS35" s="89"/>
      <c r="BT35" s="89"/>
      <c r="BU35" s="88" t="s">
        <v>126</v>
      </c>
      <c r="BV35" s="91"/>
    </row>
    <row r="36" spans="1:76" ht="12.75" customHeight="1" x14ac:dyDescent="0.2">
      <c r="A36" s="2"/>
      <c r="B36" s="2"/>
      <c r="F36" s="36" t="s">
        <v>23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60"/>
      <c r="R36" s="54"/>
      <c r="S36" s="54"/>
      <c r="V36" s="22"/>
      <c r="W36" s="22"/>
      <c r="X36" s="31"/>
      <c r="AB36" s="36" t="s">
        <v>24</v>
      </c>
      <c r="AC36" s="39"/>
      <c r="AD36" s="39"/>
      <c r="AE36" s="39"/>
      <c r="AF36" s="39"/>
      <c r="AG36" s="39"/>
      <c r="AH36" s="39"/>
      <c r="AI36" s="39"/>
      <c r="AJ36" s="39"/>
      <c r="AK36" s="39"/>
      <c r="AL36" s="80"/>
      <c r="AM36" s="60"/>
      <c r="AN36" s="80"/>
      <c r="AR36" s="80"/>
      <c r="AS36" s="60"/>
      <c r="AT36" s="80"/>
      <c r="AW36" s="32"/>
      <c r="AX36" s="33"/>
    </row>
    <row r="37" spans="1:76" ht="12.75" customHeight="1" x14ac:dyDescent="0.2">
      <c r="A37" s="2"/>
      <c r="B37" s="2"/>
      <c r="F37" s="36" t="s">
        <v>26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54"/>
      <c r="R37" s="60"/>
      <c r="S37" s="54"/>
      <c r="V37" s="22"/>
      <c r="W37" s="22"/>
      <c r="X37" s="31"/>
      <c r="AB37" s="36" t="s">
        <v>27</v>
      </c>
      <c r="AC37" s="40"/>
      <c r="AD37" s="40"/>
      <c r="AE37" s="40"/>
      <c r="AF37" s="40"/>
      <c r="AG37" s="40"/>
      <c r="AH37" s="40"/>
      <c r="AI37" s="40"/>
      <c r="AJ37" s="40"/>
      <c r="AK37" s="39"/>
      <c r="AL37" s="81"/>
      <c r="AM37" s="81"/>
      <c r="AN37" s="60"/>
      <c r="AR37" s="81"/>
      <c r="AS37" s="81"/>
      <c r="AT37" s="60"/>
      <c r="AU37" s="22"/>
      <c r="AW37" s="32"/>
      <c r="AX37" s="33"/>
      <c r="AY37" s="11" t="s">
        <v>161</v>
      </c>
    </row>
    <row r="38" spans="1:76" ht="12.75" customHeight="1" x14ac:dyDescent="0.2">
      <c r="A38" s="2"/>
      <c r="B38" s="2"/>
      <c r="C38" s="11"/>
      <c r="F38" s="36" t="s">
        <v>28</v>
      </c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62"/>
      <c r="R38" s="62"/>
      <c r="S38" s="60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22"/>
      <c r="AT38" s="52"/>
      <c r="AU38" s="52"/>
      <c r="AV38" s="22"/>
      <c r="AW38" s="20"/>
      <c r="AX38" s="20"/>
      <c r="AY38" s="11" t="s">
        <v>137</v>
      </c>
    </row>
    <row r="39" spans="1:76" ht="12.75" customHeight="1" x14ac:dyDescent="0.2">
      <c r="A39" s="2"/>
      <c r="B39" s="2"/>
      <c r="C39" s="22"/>
      <c r="V39" s="22"/>
      <c r="W39" s="22"/>
      <c r="X39" s="22"/>
      <c r="Y39" s="149" t="s">
        <v>129</v>
      </c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1"/>
      <c r="AX39" s="20"/>
      <c r="BF39" s="7" t="str">
        <f ca="1">"на IV квартал " &amp; YEAR(TODAY())</f>
        <v>на IV квартал 2024</v>
      </c>
      <c r="BN39" s="7" t="str">
        <f ca="1">"на IV квартал " &amp; (YEAR(TODAY())+1)</f>
        <v>на IV квартал 2025</v>
      </c>
      <c r="BO39" s="5"/>
      <c r="BV39" s="34"/>
    </row>
    <row r="40" spans="1:76" ht="12.75" customHeight="1" x14ac:dyDescent="0.2">
      <c r="A40" s="2"/>
      <c r="B40" s="2"/>
      <c r="C40" s="11" t="s">
        <v>17</v>
      </c>
      <c r="D40" s="2"/>
      <c r="E40" s="3"/>
      <c r="F40" s="23"/>
      <c r="G40" s="23"/>
      <c r="H40" s="23"/>
      <c r="I40" s="23"/>
      <c r="J40" s="23"/>
      <c r="K40" s="23"/>
      <c r="L40" s="23"/>
      <c r="M40" s="23"/>
      <c r="N40" s="23"/>
      <c r="V40" s="22"/>
      <c r="W40" s="22"/>
      <c r="X40" s="22"/>
      <c r="Y40" s="152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4"/>
      <c r="AX40" s="20"/>
      <c r="AZ40" s="36" t="s">
        <v>138</v>
      </c>
      <c r="BG40" s="99"/>
      <c r="BH40" s="34"/>
      <c r="BI40" s="100"/>
      <c r="BJ40" s="34"/>
      <c r="BK40" s="34"/>
      <c r="BL40" s="34"/>
      <c r="BM40" s="34"/>
      <c r="BN40" s="34"/>
      <c r="BO40" s="34"/>
      <c r="BP40" s="34"/>
      <c r="BQ40" s="100"/>
      <c r="BR40" s="99"/>
      <c r="BT40" s="5"/>
      <c r="BX40" s="22"/>
    </row>
    <row r="41" spans="1:76" ht="12.75" customHeight="1" x14ac:dyDescent="0.2">
      <c r="A41" s="2"/>
      <c r="B41" s="2"/>
      <c r="C41" s="38" t="s">
        <v>19</v>
      </c>
      <c r="D41" s="20"/>
      <c r="V41" s="22"/>
      <c r="W41" s="22"/>
      <c r="X41" s="22"/>
      <c r="Y41" s="152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4"/>
      <c r="AX41" s="20"/>
      <c r="AZ41" s="36" t="s">
        <v>139</v>
      </c>
      <c r="BG41" s="99"/>
      <c r="BH41" s="100"/>
      <c r="BI41" s="34"/>
      <c r="BJ41" s="34"/>
      <c r="BK41" s="34"/>
      <c r="BL41" s="34"/>
      <c r="BM41" s="34"/>
      <c r="BN41" s="34"/>
      <c r="BO41" s="34"/>
      <c r="BP41" s="100"/>
      <c r="BQ41" s="34"/>
      <c r="BR41" s="99"/>
      <c r="BT41" s="5"/>
      <c r="BX41" s="22"/>
    </row>
    <row r="42" spans="1:76" ht="12.75" customHeight="1" x14ac:dyDescent="0.2">
      <c r="A42" s="2"/>
      <c r="B42" s="2"/>
      <c r="C42" s="20" t="s">
        <v>22</v>
      </c>
      <c r="D42" s="2"/>
      <c r="E42" s="2"/>
      <c r="F42" s="36" t="s">
        <v>23</v>
      </c>
      <c r="G42" s="36"/>
      <c r="H42" s="23"/>
      <c r="I42" s="23"/>
      <c r="J42" s="23"/>
      <c r="K42" s="23"/>
      <c r="L42" s="23"/>
      <c r="M42" s="23"/>
      <c r="N42" s="23"/>
      <c r="Q42" s="60"/>
      <c r="R42" s="80"/>
      <c r="S42" s="80"/>
      <c r="T42" s="34"/>
      <c r="V42" s="22"/>
      <c r="W42" s="22"/>
      <c r="X42" s="22"/>
      <c r="Y42" s="152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4"/>
      <c r="AX42" s="20"/>
      <c r="AZ42" s="36" t="s">
        <v>140</v>
      </c>
      <c r="BG42" s="99"/>
      <c r="BH42" s="34"/>
      <c r="BI42" s="100"/>
      <c r="BJ42" s="34"/>
      <c r="BK42" s="34"/>
      <c r="BL42" s="34"/>
      <c r="BM42" s="34"/>
      <c r="BN42" s="34"/>
      <c r="BO42" s="34"/>
      <c r="BP42" s="34"/>
      <c r="BQ42" s="100"/>
      <c r="BR42" s="99"/>
      <c r="BT42" s="5"/>
      <c r="BX42" s="22"/>
    </row>
    <row r="43" spans="1:76" ht="12.75" customHeight="1" x14ac:dyDescent="0.2">
      <c r="A43" s="2"/>
      <c r="B43" s="2"/>
      <c r="C43" s="22"/>
      <c r="F43" s="36" t="s">
        <v>26</v>
      </c>
      <c r="G43" s="36"/>
      <c r="H43" s="23"/>
      <c r="I43" s="23"/>
      <c r="J43" s="23"/>
      <c r="K43" s="23"/>
      <c r="L43" s="23"/>
      <c r="M43" s="23"/>
      <c r="N43" s="23"/>
      <c r="Q43" s="80"/>
      <c r="R43" s="60"/>
      <c r="S43" s="80"/>
      <c r="V43" s="22"/>
      <c r="W43" s="22"/>
      <c r="X43" s="20"/>
      <c r="Y43" s="152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4"/>
      <c r="AX43" s="20"/>
      <c r="AZ43" s="36" t="s">
        <v>141</v>
      </c>
      <c r="BG43" s="99"/>
      <c r="BH43" s="100" t="s">
        <v>121</v>
      </c>
      <c r="BI43" s="34"/>
      <c r="BJ43" s="34"/>
      <c r="BK43" s="34"/>
      <c r="BL43" s="34"/>
      <c r="BM43" s="34"/>
      <c r="BN43" s="34"/>
      <c r="BO43" s="38"/>
      <c r="BP43" s="100"/>
      <c r="BQ43" s="34"/>
      <c r="BR43" s="99"/>
      <c r="BX43" s="22"/>
    </row>
    <row r="44" spans="1:76" ht="12.75" customHeight="1" x14ac:dyDescent="0.2">
      <c r="A44" s="2"/>
      <c r="B44" s="2"/>
      <c r="C44" s="22"/>
      <c r="F44" s="36" t="s">
        <v>28</v>
      </c>
      <c r="G44" s="36"/>
      <c r="H44" s="23"/>
      <c r="I44" s="23"/>
      <c r="J44" s="23"/>
      <c r="K44" s="23"/>
      <c r="L44" s="23"/>
      <c r="M44" s="23"/>
      <c r="N44" s="23"/>
      <c r="Q44" s="81"/>
      <c r="R44" s="81"/>
      <c r="S44" s="60"/>
      <c r="V44" s="22"/>
      <c r="W44" s="22"/>
      <c r="X44" s="20"/>
      <c r="Y44" s="152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4"/>
      <c r="AX44" s="20"/>
      <c r="AZ44" s="36" t="s">
        <v>142</v>
      </c>
      <c r="BG44" s="99"/>
      <c r="BH44" s="34"/>
      <c r="BI44" s="100"/>
      <c r="BJ44" s="34"/>
      <c r="BK44" s="34"/>
      <c r="BL44" s="34"/>
      <c r="BM44" s="34"/>
      <c r="BN44" s="34"/>
      <c r="BO44" s="38"/>
      <c r="BP44" s="34"/>
      <c r="BQ44" s="100"/>
      <c r="BR44" s="99"/>
      <c r="BU44" s="88"/>
      <c r="BV44" s="97"/>
      <c r="BX44" s="22"/>
    </row>
    <row r="45" spans="1:76" ht="12.75" customHeight="1" x14ac:dyDescent="0.2">
      <c r="A45" s="2"/>
      <c r="B45" s="2"/>
      <c r="C45" s="22"/>
      <c r="F45" s="36" t="s">
        <v>25</v>
      </c>
      <c r="G45" s="36"/>
      <c r="H45" s="23"/>
      <c r="I45" s="23"/>
      <c r="J45" s="23"/>
      <c r="K45" s="23"/>
      <c r="L45" s="23"/>
      <c r="M45" s="23"/>
      <c r="N45" s="23"/>
      <c r="Q45" s="1"/>
      <c r="R45" s="34"/>
      <c r="S45" s="34"/>
      <c r="T45" s="60"/>
      <c r="V45" s="22"/>
      <c r="W45" s="22"/>
      <c r="X45" s="20"/>
      <c r="Y45" s="152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4"/>
      <c r="AX45" s="20"/>
      <c r="AZ45" s="36" t="s">
        <v>143</v>
      </c>
      <c r="BG45" s="99"/>
      <c r="BH45" s="100"/>
      <c r="BI45" s="34"/>
      <c r="BJ45" s="34"/>
      <c r="BK45" s="34"/>
      <c r="BL45" s="34"/>
      <c r="BM45" s="34"/>
      <c r="BN45" s="34"/>
      <c r="BO45" s="38"/>
      <c r="BP45" s="100"/>
      <c r="BQ45" s="34"/>
      <c r="BR45" s="99"/>
      <c r="BU45" s="88"/>
      <c r="BV45" s="97"/>
      <c r="BX45" s="22"/>
    </row>
    <row r="46" spans="1:76" ht="12.75" customHeight="1" x14ac:dyDescent="0.2">
      <c r="A46" s="2"/>
      <c r="B46" s="2"/>
      <c r="C46" s="22"/>
      <c r="F46" s="36"/>
      <c r="G46" s="36"/>
      <c r="H46" s="23"/>
      <c r="I46" s="23"/>
      <c r="J46" s="23"/>
      <c r="K46" s="23"/>
      <c r="L46" s="23"/>
      <c r="M46" s="23"/>
      <c r="N46" s="23"/>
      <c r="Q46" s="81"/>
      <c r="R46" s="81"/>
      <c r="S46" s="55"/>
      <c r="V46" s="22"/>
      <c r="W46" s="22"/>
      <c r="X46" s="20"/>
      <c r="Y46" s="152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4"/>
      <c r="AX46" s="20"/>
      <c r="AZ46" s="36" t="s">
        <v>144</v>
      </c>
      <c r="BG46" s="99"/>
      <c r="BH46" s="34"/>
      <c r="BI46" s="100"/>
      <c r="BJ46" s="34"/>
      <c r="BK46" s="34"/>
      <c r="BL46" s="34"/>
      <c r="BM46" s="34"/>
      <c r="BN46" s="34"/>
      <c r="BO46" s="38"/>
      <c r="BP46" s="34"/>
      <c r="BQ46" s="100"/>
      <c r="BR46" s="99"/>
      <c r="BU46" s="88"/>
      <c r="BV46" s="97"/>
      <c r="BX46" s="22"/>
    </row>
    <row r="47" spans="1:76" ht="12.75" customHeight="1" x14ac:dyDescent="0.2">
      <c r="A47" s="2"/>
      <c r="B47" s="2"/>
      <c r="C47" s="22"/>
      <c r="F47" s="36"/>
      <c r="G47" s="36"/>
      <c r="H47" s="23"/>
      <c r="I47" s="23"/>
      <c r="J47" s="23"/>
      <c r="K47" s="23"/>
      <c r="L47" s="23"/>
      <c r="M47" s="23"/>
      <c r="N47" s="23"/>
      <c r="Q47" s="81"/>
      <c r="R47" s="81"/>
      <c r="S47" s="55"/>
      <c r="V47" s="22"/>
      <c r="W47" s="22"/>
      <c r="X47" s="20"/>
      <c r="Y47" s="155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7"/>
      <c r="AX47" s="20"/>
      <c r="AZ47" s="36" t="s">
        <v>145</v>
      </c>
      <c r="BG47" s="99"/>
      <c r="BH47" s="100"/>
      <c r="BI47" s="34"/>
      <c r="BJ47" s="34"/>
      <c r="BK47" s="34"/>
      <c r="BL47" s="34"/>
      <c r="BM47" s="34"/>
      <c r="BN47" s="34"/>
      <c r="BO47" s="38"/>
      <c r="BP47" s="100"/>
      <c r="BQ47" s="34"/>
      <c r="BR47" s="99"/>
      <c r="BU47" s="88"/>
      <c r="BV47" s="97"/>
      <c r="BX47" s="22"/>
    </row>
    <row r="48" spans="1:76" ht="12.75" customHeight="1" x14ac:dyDescent="0.2">
      <c r="A48" s="2"/>
      <c r="B48" s="2"/>
      <c r="C48" s="22"/>
      <c r="F48" s="36"/>
      <c r="G48" s="36"/>
      <c r="H48" s="23"/>
      <c r="I48" s="23"/>
      <c r="J48" s="23"/>
      <c r="K48" s="23"/>
      <c r="L48" s="23"/>
      <c r="M48" s="23"/>
      <c r="N48" s="23"/>
      <c r="Q48" s="81"/>
      <c r="R48" s="81"/>
      <c r="S48" s="55"/>
      <c r="V48" s="22"/>
      <c r="W48" s="22"/>
      <c r="X48" s="20"/>
      <c r="AV48" s="20"/>
      <c r="AW48" s="20"/>
      <c r="AX48" s="20"/>
      <c r="AY48" s="87"/>
      <c r="AZ48" s="36" t="s">
        <v>25</v>
      </c>
      <c r="BB48" s="87"/>
      <c r="BC48" s="88"/>
      <c r="BE48" s="87"/>
      <c r="BF48" s="89"/>
      <c r="BG48" s="101"/>
      <c r="BH48" s="34"/>
      <c r="BI48" s="102"/>
      <c r="BJ48" s="97"/>
      <c r="BK48" s="103"/>
      <c r="BL48" s="34"/>
      <c r="BM48" s="103"/>
      <c r="BN48" s="103"/>
      <c r="BO48" s="104"/>
      <c r="BP48" s="97"/>
      <c r="BQ48" s="102"/>
      <c r="BR48" s="105"/>
      <c r="BT48" s="89"/>
      <c r="BU48" s="88"/>
      <c r="BV48" s="97"/>
      <c r="BX48" s="22"/>
    </row>
    <row r="49" spans="1:79" ht="3.75" customHeight="1" x14ac:dyDescent="0.2">
      <c r="A49" s="2"/>
      <c r="B49" s="2"/>
      <c r="C49" s="22"/>
      <c r="F49" s="36"/>
      <c r="G49" s="36"/>
      <c r="H49" s="23"/>
      <c r="I49" s="23"/>
      <c r="J49" s="23"/>
      <c r="K49" s="23"/>
      <c r="L49" s="23"/>
      <c r="M49" s="23"/>
      <c r="N49" s="23"/>
      <c r="Q49" s="81"/>
      <c r="R49" s="81"/>
      <c r="S49" s="55"/>
      <c r="V49" s="22"/>
      <c r="W49" s="22"/>
      <c r="X49" s="20"/>
      <c r="AT49" s="22"/>
      <c r="AU49" s="20"/>
      <c r="AV49" s="20"/>
      <c r="AW49" s="20"/>
      <c r="AX49" s="20"/>
      <c r="AY49" s="87"/>
      <c r="AZ49" s="87"/>
      <c r="BA49" s="87"/>
      <c r="BB49" s="87"/>
      <c r="BC49" s="88"/>
      <c r="BD49" s="97"/>
      <c r="BE49" s="87"/>
      <c r="BF49" s="89"/>
      <c r="BG49" s="89"/>
      <c r="BH49" s="89"/>
      <c r="BI49" s="88"/>
      <c r="BJ49" s="97"/>
      <c r="BK49" s="87"/>
      <c r="BL49" s="87"/>
      <c r="BM49" s="89"/>
      <c r="BN49" s="89"/>
      <c r="BO49" s="88"/>
      <c r="BP49" s="97"/>
      <c r="BQ49" s="87"/>
      <c r="BR49" s="87"/>
      <c r="BS49" s="89"/>
      <c r="BT49" s="89"/>
      <c r="BU49" s="88"/>
      <c r="BV49" s="97"/>
      <c r="BX49" s="22"/>
    </row>
    <row r="50" spans="1:79" ht="12.75" customHeight="1" x14ac:dyDescent="0.2">
      <c r="A50" s="162" t="s">
        <v>69</v>
      </c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  <c r="BI50" s="162"/>
      <c r="BJ50" s="162"/>
      <c r="BK50" s="162"/>
      <c r="BL50" s="162"/>
      <c r="BM50" s="162"/>
      <c r="BN50" s="162"/>
      <c r="BO50" s="162"/>
      <c r="BP50" s="162"/>
      <c r="BQ50" s="162"/>
      <c r="BR50" s="162"/>
      <c r="BS50" s="162"/>
      <c r="BT50" s="162"/>
      <c r="BU50" s="162"/>
      <c r="BV50" s="162"/>
      <c r="BW50" s="162"/>
    </row>
    <row r="51" spans="1:79" ht="3.75" customHeight="1" x14ac:dyDescent="0.2">
      <c r="BO51" s="5"/>
      <c r="BT51" s="5"/>
      <c r="BU51" s="5"/>
    </row>
    <row r="52" spans="1:79" ht="12.75" customHeight="1" x14ac:dyDescent="0.2">
      <c r="C52" s="20" t="s">
        <v>70</v>
      </c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"/>
      <c r="O52" s="2"/>
      <c r="P52" s="2"/>
      <c r="Q52" s="2"/>
      <c r="R52" s="2"/>
      <c r="S52" s="20"/>
      <c r="T52" s="20"/>
      <c r="V52" s="22"/>
      <c r="X52" s="32"/>
      <c r="Z52" s="7" t="s">
        <v>71</v>
      </c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22"/>
      <c r="AW52" s="32"/>
      <c r="AY52" s="20" t="s">
        <v>94</v>
      </c>
      <c r="AZ52" s="20" t="str">
        <f ca="1">"Как изменится " &amp;
IF(LOWER(LEFT(TRIM(ОтчётныйПериод),3))="дек","в I квартале ",
IF(LOWER(LEFT(TRIM(ОтчётныйПериод),3))="мар","во II квартале ",
IF(LOWER(LEFT(TRIM(ОтчётныйПериод),3))="июн","в III квартале ",
IF(LOWER(LEFT(TRIM(ОтчётныйПериод),3))="сен","в IV квартале ","")))) &amp; IFERROR(MID(ОтчётныйПериод,SEARCH("20",ОтчётныйПериод),4),YEAR(TODAY())) +IF(LOWER(LEFT(TRIM(ОтчётныйПериод),3))="дек",1,0) &amp;" г."</f>
        <v>Как изменится в III квартале 2024 г.</v>
      </c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47"/>
      <c r="BT52" s="22"/>
      <c r="BU52" s="22"/>
      <c r="BV52" s="22"/>
      <c r="BW52" s="22"/>
      <c r="CA52" s="22"/>
    </row>
    <row r="53" spans="1:79" s="22" customFormat="1" ht="12.75" customHeight="1" x14ac:dyDescent="0.2">
      <c r="C53" s="20" t="s">
        <v>72</v>
      </c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54"/>
      <c r="S53" s="55"/>
      <c r="T53" s="20"/>
      <c r="X53" s="32"/>
      <c r="Z53" s="11" t="str">
        <f ca="1">"Вашего предприятия " &amp; $C$54</f>
        <v>Вашего предприятия во II квартале 2024 г.</v>
      </c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W53" s="32"/>
      <c r="AY53" s="20"/>
      <c r="AZ53" s="20" t="s">
        <v>93</v>
      </c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</row>
    <row r="54" spans="1:79" s="22" customFormat="1" ht="12.75" customHeight="1" x14ac:dyDescent="0.2">
      <c r="C54" s="20" t="str">
        <f ca="1">IF(LOWER(LEFT(TRIM(ОтчётныйПериод),3))="дек","в IV квартале ",
  IF(LOWER(LEFT(TRIM(ОтчётныйПериод),3))="мар","в I квартале ",
  IF(LOWER(LEFT(TRIM(ОтчётныйПериод),3))="июн","во II квартале ",
  IF(LOWER(LEFT(TRIM(ОтчётныйПериод),3))="сен","в III квартале ","")))) &amp;
  IFERROR(MID(ОтчётныйПериод,SEARCH("20",ОтчётныйПериод),4),YEAR(TODAY())) -0*IF(LOWER(LEFT(TRIM(ОтчётныйПериод),3))="янв",1,0) &amp; " г."</f>
        <v>во II квартале 2024 г.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S54" s="130"/>
      <c r="T54" s="131"/>
      <c r="U54" s="131"/>
      <c r="V54" s="131"/>
      <c r="W54" s="132"/>
      <c r="X54" s="20" t="s">
        <v>73</v>
      </c>
      <c r="Y54" s="129"/>
      <c r="AW54" s="32"/>
      <c r="AY54" s="47"/>
      <c r="AZ54" s="47"/>
      <c r="BA54" s="47"/>
      <c r="BB54" s="48" t="s">
        <v>75</v>
      </c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57"/>
      <c r="BP54" s="58"/>
      <c r="BQ54" s="58"/>
      <c r="BS54" s="60"/>
      <c r="BT54" s="80"/>
      <c r="BU54" s="80"/>
      <c r="BV54" s="38"/>
    </row>
    <row r="55" spans="1:79" s="22" customFormat="1" ht="12.75" customHeight="1" x14ac:dyDescent="0.2">
      <c r="X55" s="32"/>
      <c r="Z55" s="48" t="s">
        <v>74</v>
      </c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56"/>
      <c r="AR55" s="56"/>
      <c r="AS55" s="56"/>
      <c r="AT55" s="11"/>
      <c r="AU55" s="11"/>
      <c r="AV55" s="91"/>
      <c r="AW55" s="32"/>
      <c r="AY55" s="47"/>
      <c r="AZ55" s="47"/>
      <c r="BA55" s="47"/>
      <c r="BB55" s="48" t="s">
        <v>78</v>
      </c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58"/>
      <c r="BP55" s="58"/>
      <c r="BQ55" s="58"/>
      <c r="BS55" s="80"/>
      <c r="BT55" s="60"/>
      <c r="BU55" s="80"/>
      <c r="BV55" s="38"/>
    </row>
    <row r="56" spans="1:79" s="22" customFormat="1" ht="12.75" customHeight="1" x14ac:dyDescent="0.2">
      <c r="C56" s="20" t="s">
        <v>76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X56" s="32"/>
      <c r="AV56" s="38"/>
      <c r="AW56" s="32"/>
      <c r="AY56" s="47"/>
      <c r="AZ56" s="47"/>
      <c r="BA56" s="47"/>
      <c r="BB56" s="48" t="s">
        <v>79</v>
      </c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58"/>
      <c r="BP56" s="58"/>
      <c r="BQ56" s="57"/>
      <c r="BS56" s="81"/>
      <c r="BT56" s="81"/>
      <c r="BU56" s="60"/>
      <c r="BV56" s="38"/>
    </row>
    <row r="57" spans="1:79" s="22" customFormat="1" ht="12.75" customHeight="1" x14ac:dyDescent="0.2">
      <c r="C57" s="20" t="str">
        <f ca="1">"предприятия " &amp;$C$54</f>
        <v>предприятия во II квартале 2024 г.</v>
      </c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X57" s="32"/>
      <c r="Z57" s="48" t="s">
        <v>77</v>
      </c>
      <c r="AA57" s="48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59"/>
      <c r="AR57" s="59"/>
      <c r="AS57" s="59"/>
      <c r="AV57" s="91"/>
      <c r="AW57" s="32"/>
      <c r="AY57" s="47"/>
      <c r="AZ57" s="47"/>
      <c r="BA57" s="47"/>
      <c r="BB57" s="48" t="s">
        <v>25</v>
      </c>
      <c r="BC57" s="47"/>
      <c r="BD57" s="61"/>
      <c r="BE57" s="61"/>
      <c r="BF57" s="61"/>
      <c r="BG57" s="61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S57" s="38"/>
      <c r="BT57" s="38"/>
      <c r="BU57" s="38"/>
      <c r="BV57" s="91"/>
    </row>
    <row r="58" spans="1:79" s="22" customFormat="1" ht="12.75" customHeight="1" x14ac:dyDescent="0.2">
      <c r="D58" s="47"/>
      <c r="E58" s="47"/>
      <c r="F58" s="48" t="s">
        <v>80</v>
      </c>
      <c r="G58" s="47"/>
      <c r="H58" s="47"/>
      <c r="I58" s="47"/>
      <c r="J58" s="47"/>
      <c r="K58" s="47"/>
      <c r="L58" s="47"/>
      <c r="M58" s="47"/>
      <c r="N58" s="47"/>
      <c r="O58" s="47"/>
      <c r="Q58" s="60" t="s">
        <v>121</v>
      </c>
      <c r="R58" s="80"/>
      <c r="S58" s="80"/>
      <c r="T58" s="34"/>
      <c r="V58" s="20"/>
      <c r="X58" s="32"/>
      <c r="AV58" s="38"/>
      <c r="AW58" s="32"/>
    </row>
    <row r="59" spans="1:79" s="22" customFormat="1" ht="12.75" customHeight="1" x14ac:dyDescent="0.2">
      <c r="D59" s="47"/>
      <c r="E59" s="47"/>
      <c r="F59" s="48" t="s">
        <v>18</v>
      </c>
      <c r="G59" s="47"/>
      <c r="H59" s="47"/>
      <c r="I59" s="47"/>
      <c r="J59" s="47"/>
      <c r="K59" s="47"/>
      <c r="L59" s="47"/>
      <c r="M59" s="47"/>
      <c r="N59" s="47"/>
      <c r="O59" s="47"/>
      <c r="Q59" s="80"/>
      <c r="R59" s="60"/>
      <c r="S59" s="80"/>
      <c r="T59" s="38"/>
      <c r="V59" s="20"/>
      <c r="X59" s="32"/>
      <c r="Z59" s="48" t="s">
        <v>81</v>
      </c>
      <c r="AA59" s="48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59"/>
      <c r="AR59" s="59"/>
      <c r="AS59" s="59"/>
      <c r="AV59" s="91"/>
      <c r="AW59" s="32"/>
      <c r="AY59" s="11" t="s">
        <v>95</v>
      </c>
      <c r="AZ59" s="20" t="str">
        <f ca="1">AZ52</f>
        <v>Как изменится в III квартале 2024 г.</v>
      </c>
      <c r="BA59" s="11"/>
      <c r="BB59" s="11"/>
      <c r="BC59" s="11"/>
      <c r="BD59" s="11"/>
      <c r="BE59" s="11"/>
      <c r="BF59" s="11"/>
      <c r="BG59" s="11"/>
    </row>
    <row r="60" spans="1:79" s="22" customFormat="1" ht="12.75" customHeight="1" x14ac:dyDescent="0.2">
      <c r="D60" s="47"/>
      <c r="E60" s="47"/>
      <c r="F60" s="48" t="s">
        <v>82</v>
      </c>
      <c r="G60" s="47"/>
      <c r="H60" s="47"/>
      <c r="I60" s="47"/>
      <c r="J60" s="47"/>
      <c r="K60" s="47"/>
      <c r="L60" s="47"/>
      <c r="M60" s="47"/>
      <c r="N60" s="47"/>
      <c r="O60" s="47"/>
      <c r="Q60" s="81"/>
      <c r="R60" s="81"/>
      <c r="S60" s="60"/>
      <c r="T60" s="38"/>
      <c r="V60" s="47"/>
      <c r="X60" s="32"/>
      <c r="AA60" s="48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59"/>
      <c r="AR60" s="59"/>
      <c r="AS60" s="59"/>
      <c r="AV60" s="38"/>
      <c r="AW60" s="32"/>
      <c r="AY60" s="20" t="s">
        <v>85</v>
      </c>
      <c r="AZ60" s="20" t="s">
        <v>96</v>
      </c>
      <c r="BA60" s="20"/>
      <c r="BB60" s="20"/>
      <c r="BC60" s="20"/>
      <c r="BD60" s="20"/>
      <c r="BE60" s="20"/>
      <c r="BF60" s="20"/>
      <c r="BG60" s="20"/>
      <c r="BH60" s="63"/>
      <c r="BI60" s="63"/>
      <c r="BJ60" s="63"/>
      <c r="BK60" s="63"/>
      <c r="BU60" s="47"/>
    </row>
    <row r="61" spans="1:79" s="22" customFormat="1" ht="12.75" customHeight="1" x14ac:dyDescent="0.2">
      <c r="D61" s="47"/>
      <c r="E61" s="47"/>
      <c r="F61" s="48" t="s">
        <v>84</v>
      </c>
      <c r="G61" s="47"/>
      <c r="H61" s="47"/>
      <c r="I61" s="47"/>
      <c r="J61" s="47"/>
      <c r="K61" s="47"/>
      <c r="L61" s="47"/>
      <c r="M61" s="47"/>
      <c r="N61" s="47"/>
      <c r="O61" s="47"/>
      <c r="Q61" s="34"/>
      <c r="R61" s="34"/>
      <c r="S61" s="34"/>
      <c r="T61" s="91"/>
      <c r="V61" s="47"/>
      <c r="X61" s="32"/>
      <c r="Z61" s="48" t="s">
        <v>83</v>
      </c>
      <c r="AA61" s="48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59"/>
      <c r="AR61" s="59"/>
      <c r="AS61" s="59"/>
      <c r="AT61" s="47"/>
      <c r="AV61" s="91"/>
      <c r="AW61" s="32"/>
      <c r="AY61" s="47"/>
      <c r="AZ61" s="48"/>
      <c r="BA61" s="50"/>
      <c r="BB61" s="48" t="s">
        <v>20</v>
      </c>
      <c r="BC61" s="50"/>
      <c r="BD61" s="50"/>
      <c r="BE61" s="50"/>
      <c r="BF61" s="47"/>
      <c r="BG61" s="50"/>
      <c r="BH61" s="63"/>
      <c r="BI61" s="63"/>
      <c r="BJ61" s="63"/>
      <c r="BK61" s="63"/>
      <c r="BL61" s="63"/>
      <c r="BM61" s="11"/>
      <c r="BN61" s="54"/>
      <c r="BO61" s="55"/>
      <c r="BP61" s="54"/>
      <c r="BQ61" s="20"/>
      <c r="BR61" s="20"/>
      <c r="BS61" s="60"/>
      <c r="BT61" s="80"/>
      <c r="BU61" s="80"/>
    </row>
    <row r="62" spans="1:79" s="22" customFormat="1" ht="12.75" customHeight="1" x14ac:dyDescent="0.2">
      <c r="V62" s="47"/>
      <c r="X62" s="32"/>
      <c r="AV62" s="38"/>
      <c r="AW62" s="32"/>
      <c r="AY62" s="47"/>
      <c r="AZ62" s="48"/>
      <c r="BA62" s="50"/>
      <c r="BB62" s="48" t="s">
        <v>24</v>
      </c>
      <c r="BC62" s="50"/>
      <c r="BD62" s="50"/>
      <c r="BE62" s="50"/>
      <c r="BF62" s="47"/>
      <c r="BG62" s="50"/>
      <c r="BH62" s="50"/>
      <c r="BI62" s="50"/>
      <c r="BJ62" s="50"/>
      <c r="BK62" s="50"/>
      <c r="BL62" s="63"/>
      <c r="BM62" s="11"/>
      <c r="BN62" s="20"/>
      <c r="BO62" s="55"/>
      <c r="BP62" s="54"/>
      <c r="BQ62" s="20"/>
      <c r="BR62" s="20"/>
      <c r="BS62" s="80"/>
      <c r="BT62" s="60"/>
      <c r="BU62" s="80"/>
    </row>
    <row r="63" spans="1:79" s="22" customFormat="1" ht="12.75" customHeight="1" x14ac:dyDescent="0.2">
      <c r="C63" s="11" t="s">
        <v>87</v>
      </c>
      <c r="D63" s="20"/>
      <c r="V63" s="47"/>
      <c r="X63" s="32"/>
      <c r="Z63" s="48" t="s">
        <v>86</v>
      </c>
      <c r="AA63" s="48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20"/>
      <c r="AR63" s="64"/>
      <c r="AS63" s="64"/>
      <c r="AT63" s="20"/>
      <c r="AV63" s="91"/>
      <c r="AW63" s="32"/>
      <c r="AY63" s="47"/>
      <c r="AZ63" s="47"/>
      <c r="BA63" s="47"/>
      <c r="BB63" s="48" t="s">
        <v>27</v>
      </c>
      <c r="BC63" s="50"/>
      <c r="BD63" s="50"/>
      <c r="BE63" s="50"/>
      <c r="BF63" s="47"/>
      <c r="BG63" s="50"/>
      <c r="BH63" s="50"/>
      <c r="BI63" s="50"/>
      <c r="BJ63" s="50"/>
      <c r="BK63" s="50"/>
      <c r="BL63" s="50"/>
      <c r="BM63" s="48"/>
      <c r="BN63" s="47"/>
      <c r="BO63" s="57"/>
      <c r="BP63" s="58"/>
      <c r="BQ63" s="58"/>
      <c r="BR63" s="47"/>
      <c r="BS63" s="81"/>
      <c r="BT63" s="81"/>
      <c r="BU63" s="60"/>
    </row>
    <row r="64" spans="1:79" s="22" customFormat="1" ht="12.75" customHeight="1" x14ac:dyDescent="0.2">
      <c r="C64" s="20" t="str">
        <f ca="1">"предприятия работниками " &amp; $C$54</f>
        <v>предприятия работниками во II квартале 2024 г.</v>
      </c>
      <c r="D64" s="20"/>
      <c r="X64" s="32"/>
      <c r="AV64" s="38"/>
      <c r="AW64" s="32"/>
    </row>
    <row r="65" spans="3:79" s="22" customFormat="1" ht="12.75" customHeight="1" x14ac:dyDescent="0.2">
      <c r="F65" s="48" t="s">
        <v>89</v>
      </c>
      <c r="Q65" s="60"/>
      <c r="R65" s="80"/>
      <c r="S65" s="80"/>
      <c r="X65" s="32"/>
      <c r="Z65" s="48" t="s">
        <v>88</v>
      </c>
      <c r="AV65" s="91"/>
      <c r="AW65" s="32"/>
      <c r="AY65" s="123" t="s">
        <v>162</v>
      </c>
      <c r="AZ65" s="78"/>
      <c r="BA65" s="78"/>
      <c r="BB65" s="78"/>
      <c r="BC65" s="78"/>
      <c r="BD65" s="78"/>
      <c r="BE65" s="78"/>
      <c r="BF65" s="78"/>
      <c r="BG65" s="78"/>
      <c r="BH65" s="78"/>
      <c r="BI65" s="78"/>
      <c r="BJ65" s="78"/>
      <c r="BK65" s="78"/>
      <c r="BL65" s="78"/>
      <c r="BM65" s="78"/>
      <c r="BN65" s="78"/>
      <c r="BO65" s="78"/>
      <c r="BP65" s="78"/>
      <c r="BQ65" s="78"/>
      <c r="BR65" s="78"/>
      <c r="BS65" s="124"/>
      <c r="BT65" s="124"/>
      <c r="BU65" s="124"/>
      <c r="BV65" s="124"/>
      <c r="BW65" s="124"/>
    </row>
    <row r="66" spans="3:79" s="22" customFormat="1" ht="12.75" customHeight="1" x14ac:dyDescent="0.25">
      <c r="F66" s="48" t="s">
        <v>90</v>
      </c>
      <c r="Q66" s="80"/>
      <c r="R66" s="60"/>
      <c r="S66" s="80"/>
      <c r="X66" s="32"/>
      <c r="AV66" s="38"/>
      <c r="AW66" s="32"/>
      <c r="AY66" s="79"/>
      <c r="AZ66" s="136" t="s">
        <v>130</v>
      </c>
      <c r="BA66" s="136"/>
      <c r="BB66" s="136"/>
      <c r="BC66" s="136"/>
      <c r="BD66" s="136"/>
      <c r="BE66" s="136"/>
      <c r="BF66" s="136"/>
      <c r="BG66" s="136"/>
      <c r="BH66" s="136"/>
      <c r="BI66" s="136"/>
      <c r="BJ66" s="136"/>
      <c r="BK66" s="136"/>
      <c r="BL66" s="136"/>
      <c r="BM66" s="136"/>
      <c r="BN66" s="136"/>
      <c r="BO66" s="136"/>
      <c r="BP66" s="136"/>
      <c r="BQ66" s="136"/>
      <c r="BR66" s="136"/>
      <c r="BS66" s="136"/>
      <c r="BT66" s="136"/>
      <c r="BU66" s="136"/>
      <c r="BV66" s="136"/>
      <c r="BW66" s="79"/>
      <c r="CA66" s="66"/>
    </row>
    <row r="67" spans="3:79" s="22" customFormat="1" ht="13.5" customHeight="1" x14ac:dyDescent="0.2">
      <c r="C67" s="53"/>
      <c r="D67" s="53"/>
      <c r="E67" s="53"/>
      <c r="F67" s="48" t="s">
        <v>92</v>
      </c>
      <c r="O67" s="53"/>
      <c r="P67" s="53"/>
      <c r="Q67" s="81"/>
      <c r="R67" s="81"/>
      <c r="S67" s="60"/>
      <c r="T67" s="53"/>
      <c r="X67" s="32"/>
      <c r="Z67" s="48" t="s">
        <v>91</v>
      </c>
      <c r="AV67" s="91"/>
      <c r="AW67" s="32"/>
      <c r="AY67" s="79"/>
      <c r="AZ67" s="79"/>
      <c r="BA67" s="79"/>
      <c r="BB67" s="125" t="str">
        <f ca="1">"на " &amp; IFERROR(MID(ОтчётныйПериод,SEARCH("20",ОтчётныйПериод),4) + 1,YEAR(TODAY())  + 1) &amp; " год"</f>
        <v>на 2025 год</v>
      </c>
      <c r="BC67" s="126"/>
      <c r="BD67" s="126"/>
      <c r="BE67" s="126"/>
      <c r="BF67" s="126"/>
      <c r="BG67" s="126"/>
      <c r="BH67" s="126"/>
      <c r="BI67" s="126"/>
      <c r="BJ67" s="126"/>
      <c r="BK67" s="126"/>
      <c r="BL67" s="127"/>
      <c r="BM67" s="124"/>
      <c r="BN67" s="148"/>
      <c r="BO67" s="148"/>
      <c r="BP67" s="148"/>
      <c r="BQ67" s="148"/>
      <c r="BR67" s="128" t="s">
        <v>73</v>
      </c>
      <c r="BS67" s="79"/>
      <c r="BT67" s="79"/>
      <c r="BU67" s="79"/>
      <c r="BV67" s="79"/>
      <c r="BW67" s="79"/>
    </row>
    <row r="68" spans="3:79" ht="13.5" customHeight="1" x14ac:dyDescent="0.2">
      <c r="F68" s="48"/>
      <c r="Q68" s="70"/>
      <c r="R68" s="70"/>
      <c r="S68" s="57"/>
      <c r="V68" s="22"/>
      <c r="X68" s="20"/>
      <c r="Y68" s="22"/>
      <c r="AW68" s="20"/>
      <c r="AY68" s="65"/>
      <c r="AZ68" s="69"/>
      <c r="BA68" s="69"/>
      <c r="BB68" s="48"/>
      <c r="BC68" s="67"/>
      <c r="BD68" s="67"/>
      <c r="BE68" s="67"/>
      <c r="BF68" s="67"/>
      <c r="BG68" s="67"/>
      <c r="BH68" s="67"/>
      <c r="BI68" s="67"/>
      <c r="BJ68" s="67"/>
      <c r="BK68" s="67"/>
      <c r="BL68" s="68"/>
      <c r="BM68" s="69"/>
      <c r="BN68" s="93"/>
      <c r="BO68" s="93"/>
      <c r="BP68" s="93"/>
      <c r="BQ68" s="93"/>
      <c r="BR68" s="78"/>
      <c r="BS68" s="69"/>
      <c r="BT68" s="69"/>
      <c r="BU68" s="69"/>
      <c r="BV68" s="65"/>
      <c r="BW68" s="65"/>
      <c r="CA68" s="71"/>
    </row>
    <row r="69" spans="3:79" ht="15.95" customHeight="1" x14ac:dyDescent="0.2">
      <c r="C69" s="134" t="s">
        <v>168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  <c r="AD69" s="134"/>
      <c r="AE69" s="134"/>
      <c r="AF69" s="134"/>
      <c r="AG69" s="134"/>
      <c r="AH69" s="134"/>
      <c r="AI69" s="134"/>
      <c r="AJ69" s="134"/>
      <c r="AK69" s="134"/>
      <c r="AL69" s="134"/>
      <c r="AM69" s="134"/>
      <c r="AN69" s="134"/>
      <c r="AO69" s="134"/>
      <c r="AP69" s="134"/>
      <c r="AQ69" s="134"/>
      <c r="AR69" s="134"/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/>
      <c r="BD69" s="134"/>
      <c r="BE69" s="134"/>
      <c r="BF69" s="134"/>
      <c r="BG69" s="134"/>
      <c r="BH69" s="134"/>
      <c r="BI69" s="134"/>
      <c r="BJ69" s="134"/>
      <c r="BK69" s="134"/>
      <c r="BL69" s="134"/>
      <c r="BM69" s="134"/>
      <c r="BN69" s="134"/>
      <c r="BO69" s="134"/>
      <c r="BP69" s="134"/>
      <c r="BQ69" s="134"/>
      <c r="BR69" s="134"/>
      <c r="BS69" s="134"/>
      <c r="BT69" s="134"/>
      <c r="BU69" s="72"/>
      <c r="BV69" s="25"/>
    </row>
    <row r="70" spans="3:79" ht="6.75" customHeight="1" x14ac:dyDescent="0.2"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2"/>
      <c r="BV70" s="25"/>
    </row>
    <row r="71" spans="3:79" ht="30.75" customHeight="1" x14ac:dyDescent="0.2">
      <c r="C71" s="135" t="s">
        <v>169</v>
      </c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135"/>
      <c r="AS71" s="135"/>
      <c r="AT71" s="135"/>
      <c r="AU71" s="135"/>
      <c r="AV71" s="135"/>
      <c r="AW71" s="135"/>
      <c r="AX71" s="135"/>
      <c r="AY71" s="135"/>
      <c r="AZ71" s="135"/>
      <c r="BA71" s="135"/>
      <c r="BB71" s="135"/>
      <c r="BC71" s="135"/>
      <c r="BD71" s="135"/>
      <c r="BE71" s="135"/>
      <c r="BF71" s="135"/>
      <c r="BG71" s="135"/>
      <c r="BH71" s="135"/>
      <c r="BI71" s="135"/>
      <c r="BJ71" s="135"/>
      <c r="BK71" s="135"/>
      <c r="BL71" s="135"/>
      <c r="BM71" s="135"/>
      <c r="BN71" s="135"/>
      <c r="BO71" s="135"/>
      <c r="BP71" s="135"/>
      <c r="BQ71" s="135"/>
      <c r="BR71" s="135"/>
      <c r="BS71" s="135"/>
      <c r="BT71" s="135"/>
      <c r="BU71" s="135"/>
      <c r="BV71" s="135"/>
      <c r="BW71" s="135"/>
    </row>
    <row r="72" spans="3:79" ht="5.25" customHeight="1" x14ac:dyDescent="0.2">
      <c r="C72" s="74"/>
      <c r="X72" s="22"/>
      <c r="Y72" s="22"/>
      <c r="Z72" s="22"/>
      <c r="AA72" s="26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7"/>
      <c r="AM72" s="27"/>
      <c r="AN72" s="28"/>
      <c r="AO72" s="22"/>
      <c r="AP72" s="22"/>
      <c r="AQ72" s="22"/>
      <c r="AR72" s="22"/>
      <c r="AS72" s="22"/>
      <c r="BO72" s="5"/>
      <c r="BT72" s="5"/>
      <c r="BU72" s="5"/>
      <c r="BV72" s="25"/>
    </row>
    <row r="73" spans="3:79" ht="36.75" customHeight="1" x14ac:dyDescent="0.2">
      <c r="C73" s="133" t="s">
        <v>147</v>
      </c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133"/>
      <c r="AA73" s="133"/>
      <c r="AB73" s="133"/>
      <c r="AC73" s="133"/>
      <c r="AD73" s="133"/>
      <c r="AE73" s="133"/>
      <c r="AF73" s="133"/>
      <c r="AG73" s="133"/>
      <c r="AH73" s="133"/>
      <c r="AI73" s="133"/>
      <c r="AJ73" s="133"/>
      <c r="AK73" s="133"/>
      <c r="AL73" s="133"/>
      <c r="AM73" s="133"/>
      <c r="AN73" s="133"/>
      <c r="AO73" s="133"/>
      <c r="AP73" s="133"/>
      <c r="AQ73" s="133"/>
      <c r="AR73" s="133"/>
      <c r="AS73" s="133"/>
      <c r="AT73" s="133"/>
      <c r="AU73" s="133"/>
      <c r="AV73" s="133"/>
      <c r="AW73" s="133"/>
      <c r="AX73" s="133"/>
      <c r="AY73" s="133"/>
      <c r="AZ73" s="133"/>
      <c r="BA73" s="133"/>
      <c r="BB73" s="133"/>
      <c r="BC73" s="133"/>
      <c r="BD73" s="133"/>
      <c r="BE73" s="133"/>
      <c r="BF73" s="133"/>
      <c r="BG73" s="133"/>
      <c r="BH73" s="133"/>
      <c r="BI73" s="133"/>
      <c r="BJ73" s="133"/>
      <c r="BK73" s="133"/>
      <c r="BL73" s="133"/>
      <c r="BM73" s="133"/>
      <c r="BN73" s="133"/>
      <c r="BO73" s="133"/>
      <c r="BP73" s="133"/>
      <c r="BQ73" s="133"/>
      <c r="BR73" s="133"/>
      <c r="BS73" s="133"/>
      <c r="BT73" s="133"/>
      <c r="BU73" s="133"/>
      <c r="BV73" s="133"/>
      <c r="BW73" s="133"/>
      <c r="BX73" s="108"/>
    </row>
    <row r="74" spans="3:79" ht="39" customHeight="1" x14ac:dyDescent="0.2">
      <c r="C74" s="133" t="s">
        <v>132</v>
      </c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133"/>
      <c r="AG74" s="133"/>
      <c r="AH74" s="133"/>
      <c r="AI74" s="133"/>
      <c r="AJ74" s="133"/>
      <c r="AK74" s="133"/>
      <c r="AL74" s="133"/>
      <c r="AM74" s="133"/>
      <c r="AN74" s="133"/>
      <c r="AO74" s="133"/>
      <c r="AP74" s="133"/>
      <c r="AQ74" s="133"/>
      <c r="AR74" s="133"/>
      <c r="AS74" s="133"/>
      <c r="AT74" s="133"/>
      <c r="AU74" s="133"/>
      <c r="AV74" s="133"/>
      <c r="AW74" s="133"/>
      <c r="AX74" s="133"/>
      <c r="AY74" s="133"/>
      <c r="AZ74" s="133"/>
      <c r="BA74" s="133"/>
      <c r="BB74" s="133"/>
      <c r="BC74" s="133"/>
      <c r="BD74" s="133"/>
      <c r="BE74" s="133"/>
      <c r="BF74" s="133"/>
      <c r="BG74" s="133"/>
      <c r="BH74" s="133"/>
      <c r="BI74" s="133"/>
      <c r="BJ74" s="133"/>
      <c r="BK74" s="133"/>
      <c r="BL74" s="133"/>
      <c r="BM74" s="133"/>
      <c r="BN74" s="133"/>
      <c r="BO74" s="133"/>
      <c r="BP74" s="133"/>
      <c r="BQ74" s="133"/>
      <c r="BR74" s="133"/>
      <c r="BS74" s="133"/>
      <c r="BT74" s="133"/>
      <c r="BU74" s="133"/>
      <c r="BV74" s="133"/>
      <c r="BW74" s="133"/>
      <c r="BX74" s="109"/>
    </row>
    <row r="75" spans="3:79" ht="18" customHeight="1" x14ac:dyDescent="0.2">
      <c r="C75" s="110" t="s">
        <v>148</v>
      </c>
      <c r="D75" s="111"/>
      <c r="E75" s="111"/>
      <c r="F75" s="112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3"/>
      <c r="R75" s="114"/>
      <c r="S75" s="114"/>
      <c r="T75" s="111"/>
      <c r="U75" s="111"/>
      <c r="V75" s="111"/>
      <c r="W75" s="111"/>
      <c r="X75" s="111"/>
      <c r="Y75" s="111"/>
      <c r="Z75" s="111"/>
      <c r="AA75" s="112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2"/>
      <c r="AT75" s="115"/>
      <c r="AU75" s="115"/>
      <c r="AV75" s="111"/>
      <c r="AW75" s="112"/>
      <c r="AX75" s="115"/>
      <c r="AY75" s="115"/>
      <c r="AZ75" s="115"/>
      <c r="BA75" s="115"/>
      <c r="BB75" s="115"/>
      <c r="BC75" s="115"/>
      <c r="BD75" s="115"/>
      <c r="BE75" s="115"/>
      <c r="BF75" s="115"/>
      <c r="BG75" s="112"/>
      <c r="BH75" s="114"/>
      <c r="BI75" s="114"/>
      <c r="BJ75" s="113"/>
      <c r="BK75" s="111"/>
      <c r="BL75" s="111"/>
      <c r="BM75" s="111"/>
      <c r="BN75" s="111"/>
      <c r="BO75" s="108"/>
      <c r="BP75" s="108"/>
      <c r="BQ75" s="108"/>
      <c r="BR75" s="108"/>
      <c r="BS75" s="108"/>
      <c r="BT75" s="108"/>
      <c r="BU75" s="108"/>
      <c r="BV75" s="116"/>
      <c r="BW75" s="108"/>
      <c r="BX75" s="109"/>
    </row>
    <row r="76" spans="3:79" ht="16.5" customHeight="1" x14ac:dyDescent="0.2">
      <c r="C76" s="110" t="s">
        <v>149</v>
      </c>
      <c r="D76" s="111"/>
      <c r="E76" s="111"/>
      <c r="F76" s="112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4"/>
      <c r="R76" s="113"/>
      <c r="S76" s="114"/>
      <c r="T76" s="111"/>
      <c r="U76" s="111"/>
      <c r="V76" s="111"/>
      <c r="W76" s="111"/>
      <c r="X76" s="111"/>
      <c r="Y76" s="111"/>
      <c r="Z76" s="111"/>
      <c r="AA76" s="112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2"/>
      <c r="AT76" s="115"/>
      <c r="AU76" s="115"/>
      <c r="AV76" s="111"/>
      <c r="AW76" s="112"/>
      <c r="AX76" s="115"/>
      <c r="AY76" s="115"/>
      <c r="AZ76" s="115"/>
      <c r="BA76" s="115"/>
      <c r="BB76" s="115"/>
      <c r="BC76" s="115"/>
      <c r="BD76" s="115"/>
      <c r="BE76" s="115"/>
      <c r="BF76" s="115"/>
      <c r="BG76" s="112"/>
      <c r="BH76" s="114"/>
      <c r="BI76" s="114"/>
      <c r="BJ76" s="113"/>
      <c r="BK76" s="111"/>
      <c r="BL76" s="111"/>
      <c r="BM76" s="111"/>
      <c r="BN76" s="111"/>
      <c r="BO76" s="108"/>
      <c r="BP76" s="108"/>
      <c r="BQ76" s="108"/>
      <c r="BR76" s="108"/>
      <c r="BS76" s="108"/>
      <c r="BT76" s="108"/>
      <c r="BU76" s="108"/>
      <c r="BV76" s="116"/>
      <c r="BW76" s="108"/>
      <c r="BX76" s="109"/>
    </row>
    <row r="77" spans="3:79" ht="34.5" customHeight="1" x14ac:dyDescent="0.2">
      <c r="C77" s="133" t="s">
        <v>150</v>
      </c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3"/>
      <c r="X77" s="133"/>
      <c r="Y77" s="133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33"/>
      <c r="AY77" s="133"/>
      <c r="AZ77" s="133"/>
      <c r="BA77" s="133"/>
      <c r="BB77" s="133"/>
      <c r="BC77" s="133"/>
      <c r="BD77" s="133"/>
      <c r="BE77" s="133"/>
      <c r="BF77" s="133"/>
      <c r="BG77" s="133"/>
      <c r="BH77" s="133"/>
      <c r="BI77" s="133"/>
      <c r="BJ77" s="133"/>
      <c r="BK77" s="133"/>
      <c r="BL77" s="133"/>
      <c r="BM77" s="133"/>
      <c r="BN77" s="133"/>
      <c r="BO77" s="133"/>
      <c r="BP77" s="133"/>
      <c r="BQ77" s="133"/>
      <c r="BR77" s="133"/>
      <c r="BS77" s="133"/>
      <c r="BT77" s="133"/>
      <c r="BU77" s="133"/>
      <c r="BV77" s="133"/>
      <c r="BW77" s="133"/>
      <c r="BX77" s="109"/>
    </row>
    <row r="78" spans="3:79" ht="15.75" x14ac:dyDescent="0.2">
      <c r="C78" s="110" t="s">
        <v>151</v>
      </c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11"/>
      <c r="Y78" s="108"/>
      <c r="Z78" s="108"/>
      <c r="AA78" s="108"/>
      <c r="AB78" s="108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2"/>
      <c r="AT78" s="115"/>
      <c r="AU78" s="115"/>
      <c r="AV78" s="111"/>
      <c r="AW78" s="112"/>
      <c r="AX78" s="115"/>
      <c r="AY78" s="115"/>
      <c r="AZ78" s="115"/>
      <c r="BA78" s="115"/>
      <c r="BB78" s="115"/>
      <c r="BC78" s="115"/>
      <c r="BD78" s="115"/>
      <c r="BE78" s="115"/>
      <c r="BF78" s="115"/>
      <c r="BG78" s="112"/>
      <c r="BH78" s="114"/>
      <c r="BI78" s="114"/>
      <c r="BJ78" s="113"/>
      <c r="BK78" s="111"/>
      <c r="BL78" s="111"/>
      <c r="BM78" s="111"/>
      <c r="BN78" s="111"/>
      <c r="BO78" s="108"/>
      <c r="BP78" s="108"/>
      <c r="BQ78" s="108"/>
      <c r="BR78" s="108"/>
      <c r="BS78" s="108"/>
      <c r="BT78" s="108"/>
      <c r="BU78" s="108"/>
      <c r="BV78" s="117"/>
      <c r="BW78" s="108"/>
      <c r="BX78" s="109"/>
    </row>
    <row r="79" spans="3:79" ht="22.5" customHeight="1" x14ac:dyDescent="0.2">
      <c r="C79" s="118"/>
      <c r="D79" s="110" t="s">
        <v>152</v>
      </c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11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  <c r="AT79" s="111"/>
      <c r="AU79" s="108"/>
      <c r="AV79" s="108"/>
      <c r="AW79" s="108"/>
      <c r="AX79" s="108"/>
      <c r="AY79" s="108"/>
      <c r="AZ79" s="108"/>
      <c r="BA79" s="108"/>
      <c r="BB79" s="108"/>
      <c r="BC79" s="108"/>
      <c r="BD79" s="108"/>
      <c r="BE79" s="108"/>
      <c r="BF79" s="108"/>
      <c r="BG79" s="108"/>
      <c r="BH79" s="108"/>
      <c r="BI79" s="108"/>
      <c r="BJ79" s="108"/>
      <c r="BK79" s="108"/>
      <c r="BL79" s="108"/>
      <c r="BM79" s="108"/>
      <c r="BN79" s="108"/>
      <c r="BO79" s="108"/>
      <c r="BP79" s="108"/>
      <c r="BQ79" s="108"/>
      <c r="BR79" s="108"/>
      <c r="BS79" s="111"/>
      <c r="BT79" s="108"/>
      <c r="BU79" s="108"/>
      <c r="BV79" s="118"/>
      <c r="BW79" s="119"/>
      <c r="BX79" s="118"/>
    </row>
    <row r="80" spans="3:79" ht="45.75" customHeight="1" x14ac:dyDescent="0.2">
      <c r="C80" s="118"/>
      <c r="D80" s="133" t="s">
        <v>153</v>
      </c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3"/>
      <c r="AT80" s="133"/>
      <c r="AU80" s="133"/>
      <c r="AV80" s="133"/>
      <c r="AW80" s="133"/>
      <c r="AX80" s="133"/>
      <c r="AY80" s="133"/>
      <c r="AZ80" s="133"/>
      <c r="BA80" s="133"/>
      <c r="BB80" s="133"/>
      <c r="BC80" s="133"/>
      <c r="BD80" s="133"/>
      <c r="BE80" s="133"/>
      <c r="BF80" s="133"/>
      <c r="BG80" s="133"/>
      <c r="BH80" s="133"/>
      <c r="BI80" s="133"/>
      <c r="BJ80" s="133"/>
      <c r="BK80" s="133"/>
      <c r="BL80" s="133"/>
      <c r="BM80" s="133"/>
      <c r="BN80" s="133"/>
      <c r="BO80" s="133"/>
      <c r="BP80" s="133"/>
      <c r="BQ80" s="133"/>
      <c r="BR80" s="133"/>
      <c r="BS80" s="133"/>
      <c r="BT80" s="133"/>
      <c r="BU80" s="133"/>
      <c r="BV80" s="133"/>
      <c r="BW80" s="120"/>
      <c r="BX80" s="118"/>
    </row>
    <row r="81" spans="1:76" ht="39" customHeight="1" x14ac:dyDescent="0.2">
      <c r="C81" s="118"/>
      <c r="D81" s="133" t="s">
        <v>154</v>
      </c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3"/>
      <c r="AT81" s="133"/>
      <c r="AU81" s="133"/>
      <c r="AV81" s="133"/>
      <c r="AW81" s="133"/>
      <c r="AX81" s="133"/>
      <c r="AY81" s="133"/>
      <c r="AZ81" s="133"/>
      <c r="BA81" s="133"/>
      <c r="BB81" s="133"/>
      <c r="BC81" s="133"/>
      <c r="BD81" s="133"/>
      <c r="BE81" s="133"/>
      <c r="BF81" s="133"/>
      <c r="BG81" s="133"/>
      <c r="BH81" s="133"/>
      <c r="BI81" s="133"/>
      <c r="BJ81" s="133"/>
      <c r="BK81" s="133"/>
      <c r="BL81" s="133"/>
      <c r="BM81" s="133"/>
      <c r="BN81" s="133"/>
      <c r="BO81" s="133"/>
      <c r="BP81" s="133"/>
      <c r="BQ81" s="133"/>
      <c r="BR81" s="133"/>
      <c r="BS81" s="133"/>
      <c r="BT81" s="133"/>
      <c r="BU81" s="133"/>
      <c r="BV81" s="133"/>
      <c r="BW81" s="120"/>
      <c r="BX81" s="118"/>
    </row>
    <row r="82" spans="1:76" ht="30.75" customHeight="1" x14ac:dyDescent="0.2">
      <c r="C82" s="118"/>
      <c r="D82" s="133" t="s">
        <v>155</v>
      </c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3"/>
      <c r="BD82" s="133"/>
      <c r="BE82" s="133"/>
      <c r="BF82" s="133"/>
      <c r="BG82" s="133"/>
      <c r="BH82" s="133"/>
      <c r="BI82" s="133"/>
      <c r="BJ82" s="133"/>
      <c r="BK82" s="133"/>
      <c r="BL82" s="133"/>
      <c r="BM82" s="133"/>
      <c r="BN82" s="133"/>
      <c r="BO82" s="133"/>
      <c r="BP82" s="133"/>
      <c r="BQ82" s="133"/>
      <c r="BR82" s="133"/>
      <c r="BS82" s="133"/>
      <c r="BT82" s="133"/>
      <c r="BU82" s="133"/>
      <c r="BV82" s="133"/>
      <c r="BW82" s="133"/>
      <c r="BX82" s="118"/>
    </row>
    <row r="83" spans="1:76" ht="36.75" customHeight="1" x14ac:dyDescent="0.2">
      <c r="C83" s="118"/>
      <c r="D83" s="133" t="s">
        <v>156</v>
      </c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133"/>
      <c r="AA83" s="133"/>
      <c r="AB83" s="133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33"/>
      <c r="AV83" s="133"/>
      <c r="AW83" s="133"/>
      <c r="AX83" s="133"/>
      <c r="AY83" s="133"/>
      <c r="AZ83" s="133"/>
      <c r="BA83" s="133"/>
      <c r="BB83" s="133"/>
      <c r="BC83" s="133"/>
      <c r="BD83" s="133"/>
      <c r="BE83" s="133"/>
      <c r="BF83" s="133"/>
      <c r="BG83" s="133"/>
      <c r="BH83" s="133"/>
      <c r="BI83" s="133"/>
      <c r="BJ83" s="133"/>
      <c r="BK83" s="133"/>
      <c r="BL83" s="133"/>
      <c r="BM83" s="133"/>
      <c r="BN83" s="133"/>
      <c r="BO83" s="133"/>
      <c r="BP83" s="133"/>
      <c r="BQ83" s="133"/>
      <c r="BR83" s="133"/>
      <c r="BS83" s="133"/>
      <c r="BT83" s="133"/>
      <c r="BU83" s="133"/>
      <c r="BV83" s="133"/>
      <c r="BW83" s="121"/>
      <c r="BX83" s="118"/>
    </row>
    <row r="84" spans="1:76" ht="39" customHeight="1" x14ac:dyDescent="0.2">
      <c r="C84" s="118"/>
      <c r="D84" s="133" t="s">
        <v>133</v>
      </c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133"/>
      <c r="AG84" s="133"/>
      <c r="AH84" s="133"/>
      <c r="AI84" s="133"/>
      <c r="AJ84" s="133"/>
      <c r="AK84" s="133"/>
      <c r="AL84" s="133"/>
      <c r="AM84" s="133"/>
      <c r="AN84" s="133"/>
      <c r="AO84" s="133"/>
      <c r="AP84" s="133"/>
      <c r="AQ84" s="133"/>
      <c r="AR84" s="133"/>
      <c r="AS84" s="133"/>
      <c r="AT84" s="133"/>
      <c r="AU84" s="133"/>
      <c r="AV84" s="133"/>
      <c r="AW84" s="133"/>
      <c r="AX84" s="133"/>
      <c r="AY84" s="133"/>
      <c r="AZ84" s="133"/>
      <c r="BA84" s="133"/>
      <c r="BB84" s="133"/>
      <c r="BC84" s="133"/>
      <c r="BD84" s="133"/>
      <c r="BE84" s="133"/>
      <c r="BF84" s="133"/>
      <c r="BG84" s="133"/>
      <c r="BH84" s="133"/>
      <c r="BI84" s="133"/>
      <c r="BJ84" s="133"/>
      <c r="BK84" s="133"/>
      <c r="BL84" s="133"/>
      <c r="BM84" s="133"/>
      <c r="BN84" s="133"/>
      <c r="BO84" s="133"/>
      <c r="BP84" s="133"/>
      <c r="BQ84" s="133"/>
      <c r="BR84" s="133"/>
      <c r="BS84" s="133"/>
      <c r="BT84" s="133"/>
      <c r="BU84" s="133"/>
      <c r="BV84" s="133"/>
      <c r="BW84" s="133"/>
      <c r="BX84" s="118"/>
    </row>
    <row r="85" spans="1:76" ht="50.25" customHeight="1" x14ac:dyDescent="0.2">
      <c r="C85" s="118"/>
      <c r="D85" s="133" t="s">
        <v>163</v>
      </c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33"/>
      <c r="AF85" s="133"/>
      <c r="AG85" s="133"/>
      <c r="AH85" s="133"/>
      <c r="AI85" s="133"/>
      <c r="AJ85" s="133"/>
      <c r="AK85" s="133"/>
      <c r="AL85" s="133"/>
      <c r="AM85" s="133"/>
      <c r="AN85" s="133"/>
      <c r="AO85" s="133"/>
      <c r="AP85" s="133"/>
      <c r="AQ85" s="133"/>
      <c r="AR85" s="133"/>
      <c r="AS85" s="133"/>
      <c r="AT85" s="133"/>
      <c r="AU85" s="133"/>
      <c r="AV85" s="133"/>
      <c r="AW85" s="133"/>
      <c r="AX85" s="133"/>
      <c r="AY85" s="133"/>
      <c r="AZ85" s="133"/>
      <c r="BA85" s="133"/>
      <c r="BB85" s="133"/>
      <c r="BC85" s="133"/>
      <c r="BD85" s="133"/>
      <c r="BE85" s="133"/>
      <c r="BF85" s="133"/>
      <c r="BG85" s="133"/>
      <c r="BH85" s="133"/>
      <c r="BI85" s="133"/>
      <c r="BJ85" s="133"/>
      <c r="BK85" s="133"/>
      <c r="BL85" s="133"/>
      <c r="BM85" s="133"/>
      <c r="BN85" s="133"/>
      <c r="BO85" s="133"/>
      <c r="BP85" s="133"/>
      <c r="BQ85" s="133"/>
      <c r="BR85" s="133"/>
      <c r="BS85" s="133"/>
      <c r="BT85" s="133"/>
      <c r="BU85" s="133"/>
      <c r="BV85" s="133"/>
      <c r="BW85" s="133"/>
      <c r="BX85" s="133"/>
    </row>
    <row r="86" spans="1:76" ht="45.75" customHeight="1" x14ac:dyDescent="0.2">
      <c r="C86" s="118"/>
      <c r="D86" s="133" t="s">
        <v>146</v>
      </c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3"/>
      <c r="AF86" s="133"/>
      <c r="AG86" s="133"/>
      <c r="AH86" s="133"/>
      <c r="AI86" s="133"/>
      <c r="AJ86" s="133"/>
      <c r="AK86" s="133"/>
      <c r="AL86" s="133"/>
      <c r="AM86" s="133"/>
      <c r="AN86" s="133"/>
      <c r="AO86" s="133"/>
      <c r="AP86" s="133"/>
      <c r="AQ86" s="133"/>
      <c r="AR86" s="133"/>
      <c r="AS86" s="133"/>
      <c r="AT86" s="133"/>
      <c r="AU86" s="133"/>
      <c r="AV86" s="133"/>
      <c r="AW86" s="133"/>
      <c r="AX86" s="133"/>
      <c r="AY86" s="133"/>
      <c r="AZ86" s="133"/>
      <c r="BA86" s="133"/>
      <c r="BB86" s="133"/>
      <c r="BC86" s="133"/>
      <c r="BD86" s="133"/>
      <c r="BE86" s="133"/>
      <c r="BF86" s="133"/>
      <c r="BG86" s="133"/>
      <c r="BH86" s="133"/>
      <c r="BI86" s="133"/>
      <c r="BJ86" s="133"/>
      <c r="BK86" s="133"/>
      <c r="BL86" s="133"/>
      <c r="BM86" s="133"/>
      <c r="BN86" s="133"/>
      <c r="BO86" s="133"/>
      <c r="BP86" s="133"/>
      <c r="BQ86" s="133"/>
      <c r="BR86" s="133"/>
      <c r="BS86" s="133"/>
      <c r="BT86" s="133"/>
      <c r="BU86" s="133"/>
      <c r="BV86" s="133"/>
      <c r="BW86" s="133"/>
      <c r="BX86" s="133"/>
    </row>
    <row r="87" spans="1:76" ht="32.25" customHeight="1" x14ac:dyDescent="0.2">
      <c r="C87" s="118"/>
      <c r="D87" s="133" t="s">
        <v>157</v>
      </c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  <c r="R87" s="133"/>
      <c r="S87" s="133"/>
      <c r="T87" s="133"/>
      <c r="U87" s="133"/>
      <c r="V87" s="133"/>
      <c r="W87" s="133"/>
      <c r="X87" s="133"/>
      <c r="Y87" s="133"/>
      <c r="Z87" s="133"/>
      <c r="AA87" s="133"/>
      <c r="AB87" s="133"/>
      <c r="AC87" s="133"/>
      <c r="AD87" s="133"/>
      <c r="AE87" s="133"/>
      <c r="AF87" s="133"/>
      <c r="AG87" s="133"/>
      <c r="AH87" s="133"/>
      <c r="AI87" s="133"/>
      <c r="AJ87" s="133"/>
      <c r="AK87" s="133"/>
      <c r="AL87" s="133"/>
      <c r="AM87" s="133"/>
      <c r="AN87" s="133"/>
      <c r="AO87" s="133"/>
      <c r="AP87" s="133"/>
      <c r="AQ87" s="133"/>
      <c r="AR87" s="133"/>
      <c r="AS87" s="133"/>
      <c r="AT87" s="133"/>
      <c r="AU87" s="133"/>
      <c r="AV87" s="133"/>
      <c r="AW87" s="133"/>
      <c r="AX87" s="133"/>
      <c r="AY87" s="133"/>
      <c r="AZ87" s="133"/>
      <c r="BA87" s="133"/>
      <c r="BB87" s="133"/>
      <c r="BC87" s="133"/>
      <c r="BD87" s="133"/>
      <c r="BE87" s="133"/>
      <c r="BF87" s="133"/>
      <c r="BG87" s="133"/>
      <c r="BH87" s="133"/>
      <c r="BI87" s="133"/>
      <c r="BJ87" s="133"/>
      <c r="BK87" s="133"/>
      <c r="BL87" s="133"/>
      <c r="BM87" s="133"/>
      <c r="BN87" s="133"/>
      <c r="BO87" s="133"/>
      <c r="BP87" s="133"/>
      <c r="BQ87" s="133"/>
      <c r="BR87" s="133"/>
      <c r="BS87" s="133"/>
      <c r="BT87" s="133"/>
      <c r="BU87" s="133"/>
      <c r="BV87" s="133"/>
      <c r="BW87" s="133"/>
      <c r="BX87" s="133"/>
    </row>
    <row r="88" spans="1:76" ht="24.75" customHeight="1" x14ac:dyDescent="0.2">
      <c r="C88" s="118"/>
      <c r="D88" s="133" t="s">
        <v>158</v>
      </c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  <c r="R88" s="133"/>
      <c r="S88" s="133"/>
      <c r="T88" s="133"/>
      <c r="U88" s="133"/>
      <c r="V88" s="133"/>
      <c r="W88" s="133"/>
      <c r="X88" s="133"/>
      <c r="Y88" s="133"/>
      <c r="Z88" s="133"/>
      <c r="AA88" s="133"/>
      <c r="AB88" s="133"/>
      <c r="AC88" s="133"/>
      <c r="AD88" s="133"/>
      <c r="AE88" s="133"/>
      <c r="AF88" s="133"/>
      <c r="AG88" s="133"/>
      <c r="AH88" s="133"/>
      <c r="AI88" s="133"/>
      <c r="AJ88" s="133"/>
      <c r="AK88" s="133"/>
      <c r="AL88" s="133"/>
      <c r="AM88" s="133"/>
      <c r="AN88" s="133"/>
      <c r="AO88" s="133"/>
      <c r="AP88" s="133"/>
      <c r="AQ88" s="133"/>
      <c r="AR88" s="133"/>
      <c r="AS88" s="133"/>
      <c r="AT88" s="133"/>
      <c r="AU88" s="133"/>
      <c r="AV88" s="133"/>
      <c r="AW88" s="133"/>
      <c r="AX88" s="133"/>
      <c r="AY88" s="133"/>
      <c r="AZ88" s="133"/>
      <c r="BA88" s="133"/>
      <c r="BB88" s="133"/>
      <c r="BC88" s="133"/>
      <c r="BD88" s="133"/>
      <c r="BE88" s="133"/>
      <c r="BF88" s="133"/>
      <c r="BG88" s="133"/>
      <c r="BH88" s="133"/>
      <c r="BI88" s="133"/>
      <c r="BJ88" s="133"/>
      <c r="BK88" s="133"/>
      <c r="BL88" s="133"/>
      <c r="BM88" s="133"/>
      <c r="BN88" s="133"/>
      <c r="BO88" s="133"/>
      <c r="BP88" s="133"/>
      <c r="BQ88" s="133"/>
      <c r="BR88" s="133"/>
      <c r="BS88" s="133"/>
      <c r="BT88" s="133"/>
      <c r="BU88" s="133"/>
      <c r="BV88" s="133"/>
      <c r="BW88" s="119"/>
      <c r="BX88" s="118"/>
    </row>
    <row r="89" spans="1:76" ht="51.75" customHeight="1" x14ac:dyDescent="0.2">
      <c r="C89" s="118"/>
      <c r="D89" s="133" t="s">
        <v>159</v>
      </c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3"/>
      <c r="R89" s="133"/>
      <c r="S89" s="133"/>
      <c r="T89" s="133"/>
      <c r="U89" s="133"/>
      <c r="V89" s="133"/>
      <c r="W89" s="133"/>
      <c r="X89" s="133"/>
      <c r="Y89" s="133"/>
      <c r="Z89" s="133"/>
      <c r="AA89" s="133"/>
      <c r="AB89" s="133"/>
      <c r="AC89" s="133"/>
      <c r="AD89" s="133"/>
      <c r="AE89" s="133"/>
      <c r="AF89" s="133"/>
      <c r="AG89" s="133"/>
      <c r="AH89" s="133"/>
      <c r="AI89" s="133"/>
      <c r="AJ89" s="133"/>
      <c r="AK89" s="133"/>
      <c r="AL89" s="133"/>
      <c r="AM89" s="133"/>
      <c r="AN89" s="133"/>
      <c r="AO89" s="133"/>
      <c r="AP89" s="133"/>
      <c r="AQ89" s="133"/>
      <c r="AR89" s="133"/>
      <c r="AS89" s="133"/>
      <c r="AT89" s="133"/>
      <c r="AU89" s="133"/>
      <c r="AV89" s="133"/>
      <c r="AW89" s="133"/>
      <c r="AX89" s="133"/>
      <c r="AY89" s="133"/>
      <c r="AZ89" s="133"/>
      <c r="BA89" s="133"/>
      <c r="BB89" s="133"/>
      <c r="BC89" s="133"/>
      <c r="BD89" s="133"/>
      <c r="BE89" s="133"/>
      <c r="BF89" s="133"/>
      <c r="BG89" s="133"/>
      <c r="BH89" s="133"/>
      <c r="BI89" s="133"/>
      <c r="BJ89" s="133"/>
      <c r="BK89" s="133"/>
      <c r="BL89" s="133"/>
      <c r="BM89" s="133"/>
      <c r="BN89" s="133"/>
      <c r="BO89" s="133"/>
      <c r="BP89" s="133"/>
      <c r="BQ89" s="133"/>
      <c r="BR89" s="133"/>
      <c r="BS89" s="133"/>
      <c r="BT89" s="133"/>
      <c r="BU89" s="133"/>
      <c r="BV89" s="133"/>
      <c r="BW89" s="133"/>
      <c r="BX89" s="133"/>
    </row>
    <row r="90" spans="1:76" ht="23.25" customHeight="1" x14ac:dyDescent="0.2">
      <c r="C90" s="118"/>
      <c r="D90" s="133" t="s">
        <v>160</v>
      </c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133"/>
      <c r="X90" s="133"/>
      <c r="Y90" s="133"/>
      <c r="Z90" s="133"/>
      <c r="AA90" s="133"/>
      <c r="AB90" s="133"/>
      <c r="AC90" s="133"/>
      <c r="AD90" s="133"/>
      <c r="AE90" s="133"/>
      <c r="AF90" s="133"/>
      <c r="AG90" s="133"/>
      <c r="AH90" s="133"/>
      <c r="AI90" s="133"/>
      <c r="AJ90" s="133"/>
      <c r="AK90" s="133"/>
      <c r="AL90" s="133"/>
      <c r="AM90" s="133"/>
      <c r="AN90" s="133"/>
      <c r="AO90" s="133"/>
      <c r="AP90" s="133"/>
      <c r="AQ90" s="133"/>
      <c r="AR90" s="133"/>
      <c r="AS90" s="133"/>
      <c r="AT90" s="133"/>
      <c r="AU90" s="133"/>
      <c r="AV90" s="133"/>
      <c r="AW90" s="133"/>
      <c r="AX90" s="133"/>
      <c r="AY90" s="133"/>
      <c r="AZ90" s="133"/>
      <c r="BA90" s="133"/>
      <c r="BB90" s="133"/>
      <c r="BC90" s="133"/>
      <c r="BD90" s="133"/>
      <c r="BE90" s="133"/>
      <c r="BF90" s="133"/>
      <c r="BG90" s="133"/>
      <c r="BH90" s="133"/>
      <c r="BI90" s="133"/>
      <c r="BJ90" s="133"/>
      <c r="BK90" s="133"/>
      <c r="BL90" s="133"/>
      <c r="BM90" s="133"/>
      <c r="BN90" s="133"/>
      <c r="BO90" s="133"/>
      <c r="BP90" s="133"/>
      <c r="BQ90" s="133"/>
      <c r="BR90" s="133"/>
      <c r="BS90" s="133"/>
      <c r="BT90" s="133"/>
      <c r="BU90" s="133"/>
      <c r="BV90" s="133"/>
      <c r="BW90" s="133"/>
      <c r="BX90" s="133"/>
    </row>
    <row r="91" spans="1:76" ht="36" customHeight="1" x14ac:dyDescent="0.2">
      <c r="C91" s="122"/>
      <c r="D91" s="164" t="s">
        <v>170</v>
      </c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4"/>
      <c r="AT91" s="164"/>
      <c r="AU91" s="164"/>
      <c r="AV91" s="164"/>
      <c r="AW91" s="164"/>
      <c r="AX91" s="164"/>
      <c r="AY91" s="164"/>
      <c r="AZ91" s="164"/>
      <c r="BA91" s="164"/>
      <c r="BB91" s="164"/>
      <c r="BC91" s="164"/>
      <c r="BD91" s="164"/>
      <c r="BE91" s="164"/>
      <c r="BF91" s="164"/>
      <c r="BG91" s="164"/>
      <c r="BH91" s="164"/>
      <c r="BI91" s="164"/>
      <c r="BJ91" s="164"/>
      <c r="BK91" s="164"/>
      <c r="BL91" s="164"/>
      <c r="BM91" s="164"/>
      <c r="BN91" s="164"/>
      <c r="BO91" s="164"/>
      <c r="BP91" s="164"/>
      <c r="BQ91" s="164"/>
      <c r="BR91" s="164"/>
      <c r="BS91" s="164"/>
      <c r="BT91" s="164"/>
      <c r="BU91" s="164"/>
      <c r="BV91" s="121"/>
      <c r="BW91" s="118"/>
      <c r="BX91" s="118"/>
    </row>
    <row r="92" spans="1:76" ht="12" customHeight="1" x14ac:dyDescent="0.2"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94"/>
      <c r="BG92" s="94"/>
      <c r="BH92" s="94"/>
      <c r="BI92" s="94"/>
      <c r="BJ92" s="94"/>
      <c r="BK92" s="94"/>
      <c r="BL92" s="94"/>
      <c r="BM92" s="94"/>
      <c r="BN92" s="94"/>
      <c r="BO92" s="94"/>
      <c r="BP92" s="94"/>
      <c r="BQ92" s="94"/>
      <c r="BR92" s="94"/>
      <c r="BS92" s="94"/>
      <c r="BT92" s="94"/>
      <c r="BU92" s="94"/>
      <c r="BV92" s="25"/>
      <c r="BW92" s="23"/>
    </row>
    <row r="93" spans="1:76" ht="12" customHeight="1" x14ac:dyDescent="0.2"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4"/>
      <c r="AP93" s="94"/>
      <c r="AQ93" s="94"/>
      <c r="AR93" s="94"/>
      <c r="AS93" s="94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4"/>
      <c r="BE93" s="94"/>
      <c r="BF93" s="94"/>
      <c r="BG93" s="94"/>
      <c r="BH93" s="94"/>
      <c r="BI93" s="94"/>
      <c r="BJ93" s="94"/>
      <c r="BK93" s="94"/>
      <c r="BL93" s="94"/>
      <c r="BM93" s="94"/>
      <c r="BN93" s="94"/>
      <c r="BO93" s="94"/>
      <c r="BP93" s="94"/>
      <c r="BQ93" s="94"/>
      <c r="BR93" s="94"/>
      <c r="BS93" s="94"/>
      <c r="BT93" s="94"/>
      <c r="BU93" s="94"/>
      <c r="BV93" s="25"/>
      <c r="BW93" s="23"/>
    </row>
    <row r="94" spans="1:76" ht="12" customHeight="1" x14ac:dyDescent="0.2"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/>
      <c r="BD94" s="94"/>
      <c r="BE94" s="94"/>
      <c r="BF94" s="94"/>
      <c r="BG94" s="94"/>
      <c r="BH94" s="94"/>
      <c r="BI94" s="94"/>
      <c r="BJ94" s="94"/>
      <c r="BK94" s="94"/>
      <c r="BL94" s="94"/>
      <c r="BM94" s="94"/>
      <c r="BN94" s="94"/>
      <c r="BO94" s="94"/>
      <c r="BP94" s="94"/>
      <c r="BQ94" s="94"/>
      <c r="BR94" s="94"/>
      <c r="BS94" s="94"/>
      <c r="BT94" s="94"/>
      <c r="BU94" s="94"/>
      <c r="BV94" s="25"/>
      <c r="BW94" s="23"/>
    </row>
    <row r="95" spans="1:76" ht="12" customHeight="1" x14ac:dyDescent="0.2"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94"/>
      <c r="BG95" s="94"/>
      <c r="BH95" s="94"/>
      <c r="BI95" s="94"/>
      <c r="BJ95" s="94"/>
      <c r="BK95" s="94"/>
      <c r="BL95" s="94"/>
      <c r="BM95" s="94"/>
      <c r="BN95" s="94"/>
      <c r="BO95" s="94"/>
      <c r="BP95" s="94"/>
      <c r="BQ95" s="94"/>
      <c r="BR95" s="94"/>
      <c r="BS95" s="94"/>
      <c r="BT95" s="94"/>
      <c r="BU95" s="94"/>
      <c r="BV95" s="94"/>
      <c r="BW95" s="94"/>
    </row>
    <row r="96" spans="1:76" ht="12" customHeight="1" x14ac:dyDescent="0.2">
      <c r="A96" s="77"/>
      <c r="B96" s="77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95"/>
      <c r="AJ96" s="95"/>
      <c r="AK96" s="95"/>
      <c r="AL96" s="95"/>
      <c r="AM96" s="95"/>
      <c r="AN96" s="95"/>
      <c r="AO96" s="95"/>
      <c r="AP96" s="95"/>
      <c r="AQ96" s="95"/>
      <c r="AR96" s="95"/>
      <c r="AS96" s="95"/>
      <c r="AT96" s="95"/>
      <c r="AU96" s="95"/>
      <c r="AV96" s="95"/>
      <c r="AW96" s="95"/>
      <c r="AX96" s="95"/>
      <c r="AY96" s="95"/>
      <c r="AZ96" s="95"/>
      <c r="BA96" s="95"/>
      <c r="BB96" s="95"/>
      <c r="BC96" s="95"/>
      <c r="BD96" s="95"/>
      <c r="BE96" s="95"/>
      <c r="BF96" s="95"/>
      <c r="BG96" s="95"/>
      <c r="BH96" s="95"/>
      <c r="BI96" s="95"/>
      <c r="BJ96" s="95"/>
      <c r="BK96" s="95"/>
      <c r="BL96" s="95"/>
      <c r="BM96" s="95"/>
      <c r="BN96" s="95"/>
      <c r="BO96" s="95"/>
      <c r="BP96" s="95"/>
      <c r="BQ96" s="95"/>
      <c r="BR96" s="95"/>
      <c r="BS96" s="95"/>
      <c r="BT96" s="95"/>
      <c r="BU96" s="94"/>
      <c r="BV96" s="23"/>
      <c r="BW96" s="23"/>
    </row>
    <row r="97" spans="1:73" ht="10.15" customHeigh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BT97" s="24"/>
      <c r="BU97" s="25"/>
    </row>
    <row r="98" spans="1:73" ht="10.15" customHeight="1" x14ac:dyDescent="0.2">
      <c r="BT98" s="24"/>
      <c r="BU98" s="25"/>
    </row>
    <row r="99" spans="1:73" ht="10.15" customHeight="1" x14ac:dyDescent="0.2">
      <c r="BT99" s="75"/>
      <c r="BU99" s="75"/>
    </row>
    <row r="100" spans="1:73" ht="10.15" customHeight="1" x14ac:dyDescent="0.2">
      <c r="BT100" s="75"/>
      <c r="BU100" s="75"/>
    </row>
  </sheetData>
  <sheetProtection selectLockedCells="1" autoFilter="0" selectUnlockedCells="1"/>
  <dataConsolidate/>
  <mergeCells count="39">
    <mergeCell ref="BR8:BW9"/>
    <mergeCell ref="BN67:BQ67"/>
    <mergeCell ref="Y39:AW47"/>
    <mergeCell ref="BV90:BX90"/>
    <mergeCell ref="D91:BU91"/>
    <mergeCell ref="A8:AW8"/>
    <mergeCell ref="Y28:AW28"/>
    <mergeCell ref="A50:BW50"/>
    <mergeCell ref="AI32:AN33"/>
    <mergeCell ref="AP32:AU33"/>
    <mergeCell ref="D80:BV80"/>
    <mergeCell ref="D81:BV81"/>
    <mergeCell ref="D82:BW82"/>
    <mergeCell ref="D83:BV83"/>
    <mergeCell ref="D84:BW84"/>
    <mergeCell ref="D85:BX85"/>
    <mergeCell ref="D86:BX86"/>
    <mergeCell ref="D87:BX87"/>
    <mergeCell ref="D88:BV88"/>
    <mergeCell ref="D89:BX89"/>
    <mergeCell ref="D90:BU90"/>
    <mergeCell ref="BE6:BL6"/>
    <mergeCell ref="AZ1:BQ2"/>
    <mergeCell ref="C4:E4"/>
    <mergeCell ref="F4:H4"/>
    <mergeCell ref="I4:K4"/>
    <mergeCell ref="L4:N4"/>
    <mergeCell ref="BE4:BL4"/>
    <mergeCell ref="C3:E3"/>
    <mergeCell ref="F3:H3"/>
    <mergeCell ref="I3:K3"/>
    <mergeCell ref="L3:N3"/>
    <mergeCell ref="S54:W54"/>
    <mergeCell ref="C77:BW77"/>
    <mergeCell ref="C69:BT69"/>
    <mergeCell ref="C71:BW71"/>
    <mergeCell ref="AZ66:BV66"/>
    <mergeCell ref="C73:BW73"/>
    <mergeCell ref="C74:BW74"/>
  </mergeCells>
  <conditionalFormatting sqref="Y39">
    <cfRule type="cellIs" dxfId="1" priority="1" operator="equal">
      <formula>"Комментарии участника опроса"</formula>
    </cfRule>
  </conditionalFormatting>
  <conditionalFormatting sqref="BV10:BV20 BV23:BV30">
    <cfRule type="expression" dxfId="0" priority="4">
      <formula>$BL$14&lt;&gt;""</formula>
    </cfRule>
  </conditionalFormatting>
  <dataValidations count="1">
    <dataValidation type="decimal" allowBlank="1" showInputMessage="1" showErrorMessage="1" sqref="BN68:BQ68">
      <formula1>1</formula1>
      <formula2>1000</formula2>
    </dataValidation>
  </dataValidations>
  <hyperlinks>
    <hyperlink ref="CK6" r:id="rId1" display="samohvalova@samaracable.ru"/>
    <hyperlink ref="CI6" r:id="rId2" display="samohvalova@samaracable.ru"/>
    <hyperlink ref="CL6" r:id="rId3" display="samohvalova@samaracable.ru"/>
    <hyperlink ref="CJ6" r:id="rId4" display="samohvalova@samaracable.ru"/>
    <hyperlink ref="CJ2" r:id="rId5" display="e.kokuyskaya@vbm.ru"/>
    <hyperlink ref="CJ3" r:id="rId6" display="dmitrienkotn@spzgroup.ru "/>
    <hyperlink ref="CL2" r:id="rId7" display="e.kokuyskaya@vbm.ru"/>
    <hyperlink ref="CL3" r:id="rId8" display="dmitrienkotn@spzgroup.ru "/>
    <hyperlink ref="CI2" r:id="rId9" display="m.smykova@vbm.ru"/>
    <hyperlink ref="CI3" r:id="rId10" display="dmitrienkotn@spzgroup.ru "/>
    <hyperlink ref="CK2" r:id="rId11" display="m.smykova@vbm.ru"/>
    <hyperlink ref="CK3" r:id="rId12" display="dmitrienkotn@spzgroup.ru "/>
  </hyperlinks>
  <printOptions horizontalCentered="1" verticalCentered="1"/>
  <pageMargins left="0.19685039370078741" right="0.19685039370078741" top="7.874015748031496E-2" bottom="7.874015748031496E-2" header="0" footer="0"/>
  <pageSetup paperSize="9" scale="73" orientation="landscape" horizontalDpi="120" verticalDpi="144" r:id="rId13"/>
  <headerFooter alignWithMargins="0"/>
  <rowBreaks count="1" manualBreakCount="1">
    <brk id="67" max="7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3be5519-78c5-46b9-83d3-815a461591d5">424JPRWHVU2S-1226946881-4834</_dlc_DocId>
    <_dlc_DocIdUrl xmlns="a3be5519-78c5-46b9-83d3-815a461591d5">
      <Url>https://simr.cbr.ru/sites/ddkp/analytics/regions/_layouts/15/DocIdRedir.aspx?ID=424JPRWHVU2S-1226946881-4834</Url>
      <Description>424JPRWHVU2S-1226946881-4834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3A61D82863D6409A6F514003F12278" ma:contentTypeVersion="2" ma:contentTypeDescription="Создание документа." ma:contentTypeScope="" ma:versionID="cfde633210fa948654789e6bdc5a9f9c">
  <xsd:schema xmlns:xsd="http://www.w3.org/2001/XMLSchema" xmlns:xs="http://www.w3.org/2001/XMLSchema" xmlns:p="http://schemas.microsoft.com/office/2006/metadata/properties" xmlns:ns2="a3be5519-78c5-46b9-83d3-815a461591d5" targetNamespace="http://schemas.microsoft.com/office/2006/metadata/properties" ma:root="true" ma:fieldsID="e7b3a2ecb060960461283170f7b1b80c" ns2:_="">
    <xsd:import namespace="a3be5519-78c5-46b9-83d3-815a461591d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e5519-78c5-46b9-83d3-815a461591d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ABF5586-E7B1-448E-B449-FD6949A4C0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D89AAC-B758-46D7-8C10-27C1051C525A}">
  <ds:schemaRefs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a3be5519-78c5-46b9-83d3-815a461591d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1AF2024-2628-4EB7-B9AB-19DAC4D161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be5519-78c5-46b9-83d3-815a46159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9F89028-C2EB-4C16-9B6C-7E91B00F754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144</vt:i4>
      </vt:variant>
    </vt:vector>
  </HeadingPairs>
  <TitlesOfParts>
    <vt:vector size="145" baseType="lpstr">
      <vt:lpstr>Услуги</vt:lpstr>
      <vt:lpstr>Contacts</vt:lpstr>
      <vt:lpstr>m1_Digital</vt:lpstr>
      <vt:lpstr>m2Answ1</vt:lpstr>
      <vt:lpstr>m2Answ2</vt:lpstr>
      <vt:lpstr>m2Answ3</vt:lpstr>
      <vt:lpstr>m2Answ4</vt:lpstr>
      <vt:lpstr>m2AnswCH</vt:lpstr>
      <vt:lpstr>m3Answ1</vt:lpstr>
      <vt:lpstr>m3Answ2</vt:lpstr>
      <vt:lpstr>m3Answ3</vt:lpstr>
      <vt:lpstr>m3AnswCH</vt:lpstr>
      <vt:lpstr>m4_1Answ1</vt:lpstr>
      <vt:lpstr>m4_2Answ1</vt:lpstr>
      <vt:lpstr>m4_3Answ1</vt:lpstr>
      <vt:lpstr>m4_4Answ1</vt:lpstr>
      <vt:lpstr>m4_5Answ1</vt:lpstr>
      <vt:lpstr>m4_6Answ1</vt:lpstr>
      <vt:lpstr>m4_7Answ1</vt:lpstr>
      <vt:lpstr>m4AnswCH</vt:lpstr>
      <vt:lpstr>m5Answ1</vt:lpstr>
      <vt:lpstr>m5Answ2</vt:lpstr>
      <vt:lpstr>m5Answ3</vt:lpstr>
      <vt:lpstr>m5Answ4</vt:lpstr>
      <vt:lpstr>m5AnswCH</vt:lpstr>
      <vt:lpstr>m6Answ1</vt:lpstr>
      <vt:lpstr>m6Answ2</vt:lpstr>
      <vt:lpstr>m6Answ3</vt:lpstr>
      <vt:lpstr>m6AnswCH</vt:lpstr>
      <vt:lpstr>m7_Digital1</vt:lpstr>
      <vt:lpstr>q10Answ1</vt:lpstr>
      <vt:lpstr>q10Answ2</vt:lpstr>
      <vt:lpstr>q10Answ3</vt:lpstr>
      <vt:lpstr>q10AnswCH</vt:lpstr>
      <vt:lpstr>q11_1Answ1</vt:lpstr>
      <vt:lpstr>q11_1Answ2</vt:lpstr>
      <vt:lpstr>q11_1Answ3</vt:lpstr>
      <vt:lpstr>q11_1AnswCH</vt:lpstr>
      <vt:lpstr>q11Answ1</vt:lpstr>
      <vt:lpstr>q11Answ2</vt:lpstr>
      <vt:lpstr>q11Answ3</vt:lpstr>
      <vt:lpstr>q11AnswCH</vt:lpstr>
      <vt:lpstr>q12_1Answ1</vt:lpstr>
      <vt:lpstr>q12_1Answ10</vt:lpstr>
      <vt:lpstr>q12_1Answ11</vt:lpstr>
      <vt:lpstr>q12_1Answ2</vt:lpstr>
      <vt:lpstr>q12_1Answ3</vt:lpstr>
      <vt:lpstr>q12_1Answ4</vt:lpstr>
      <vt:lpstr>q12_1Answ5</vt:lpstr>
      <vt:lpstr>q12_1Answ6</vt:lpstr>
      <vt:lpstr>q12_1Answ7</vt:lpstr>
      <vt:lpstr>q12_1Answ8</vt:lpstr>
      <vt:lpstr>q12_1Answ9</vt:lpstr>
      <vt:lpstr>q12_1AnswCH</vt:lpstr>
      <vt:lpstr>q12Answ1</vt:lpstr>
      <vt:lpstr>q12Answ2</vt:lpstr>
      <vt:lpstr>q12Answ3</vt:lpstr>
      <vt:lpstr>q12AnswCH</vt:lpstr>
      <vt:lpstr>q13_1Answ1</vt:lpstr>
      <vt:lpstr>q13_2Answ1</vt:lpstr>
      <vt:lpstr>q13_3Answ1</vt:lpstr>
      <vt:lpstr>q13_4Answ1</vt:lpstr>
      <vt:lpstr>q13_5Answ1</vt:lpstr>
      <vt:lpstr>q13_6Answ1</vt:lpstr>
      <vt:lpstr>q13_7Answ1</vt:lpstr>
      <vt:lpstr>q13_8Answ1</vt:lpstr>
      <vt:lpstr>q13AnswCH</vt:lpstr>
      <vt:lpstr>q14Answ1</vt:lpstr>
      <vt:lpstr>q14Answ2</vt:lpstr>
      <vt:lpstr>q14Answ3</vt:lpstr>
      <vt:lpstr>q14Answ4</vt:lpstr>
      <vt:lpstr>q14AnswCH</vt:lpstr>
      <vt:lpstr>q15_1Answ1</vt:lpstr>
      <vt:lpstr>q15_1Answ2</vt:lpstr>
      <vt:lpstr>q15_1Answ3</vt:lpstr>
      <vt:lpstr>q15_1Answ4</vt:lpstr>
      <vt:lpstr>q15_1Answ5</vt:lpstr>
      <vt:lpstr>q15_1Answ6</vt:lpstr>
      <vt:lpstr>q15_1Answ7</vt:lpstr>
      <vt:lpstr>q15_1Answ8</vt:lpstr>
      <vt:lpstr>q15_1Answ9</vt:lpstr>
      <vt:lpstr>q15_1AnswCH</vt:lpstr>
      <vt:lpstr>q15Answ1</vt:lpstr>
      <vt:lpstr>q15Answ2</vt:lpstr>
      <vt:lpstr>q15Answ3</vt:lpstr>
      <vt:lpstr>q15Answ4</vt:lpstr>
      <vt:lpstr>q15Answ5</vt:lpstr>
      <vt:lpstr>q15Answ6</vt:lpstr>
      <vt:lpstr>q15Answ7</vt:lpstr>
      <vt:lpstr>q15Answ8</vt:lpstr>
      <vt:lpstr>q15Answ9</vt:lpstr>
      <vt:lpstr>q15AnswCH</vt:lpstr>
      <vt:lpstr>q1Answ1</vt:lpstr>
      <vt:lpstr>q1Answ2</vt:lpstr>
      <vt:lpstr>q1Answ3</vt:lpstr>
      <vt:lpstr>q1Answ4</vt:lpstr>
      <vt:lpstr>q1AnswCH</vt:lpstr>
      <vt:lpstr>q2Answ1</vt:lpstr>
      <vt:lpstr>q2Answ2</vt:lpstr>
      <vt:lpstr>q2Answ3</vt:lpstr>
      <vt:lpstr>q2AnswCH</vt:lpstr>
      <vt:lpstr>q3Answ1</vt:lpstr>
      <vt:lpstr>q3Answ2</vt:lpstr>
      <vt:lpstr>q3Answ3</vt:lpstr>
      <vt:lpstr>q3Answ4</vt:lpstr>
      <vt:lpstr>q3AnswCH</vt:lpstr>
      <vt:lpstr>q4Answ1</vt:lpstr>
      <vt:lpstr>q4Answ2</vt:lpstr>
      <vt:lpstr>q4Answ3</vt:lpstr>
      <vt:lpstr>q4Answ4</vt:lpstr>
      <vt:lpstr>q4AnswCH</vt:lpstr>
      <vt:lpstr>q5Answ1</vt:lpstr>
      <vt:lpstr>q5Answ2</vt:lpstr>
      <vt:lpstr>q5Answ3</vt:lpstr>
      <vt:lpstr>q5AnswCH</vt:lpstr>
      <vt:lpstr>q6Answ1</vt:lpstr>
      <vt:lpstr>q6Answ2</vt:lpstr>
      <vt:lpstr>q6Answ3</vt:lpstr>
      <vt:lpstr>q6AnswCH</vt:lpstr>
      <vt:lpstr>q7Answ1</vt:lpstr>
      <vt:lpstr>q7Answ2</vt:lpstr>
      <vt:lpstr>q7Answ3</vt:lpstr>
      <vt:lpstr>q7Answ4</vt:lpstr>
      <vt:lpstr>q7AnswCH</vt:lpstr>
      <vt:lpstr>q8Answ1</vt:lpstr>
      <vt:lpstr>q8Answ2</vt:lpstr>
      <vt:lpstr>q8Answ3</vt:lpstr>
      <vt:lpstr>q8AnswCH</vt:lpstr>
      <vt:lpstr>q9Answ1</vt:lpstr>
      <vt:lpstr>q9Answ2</vt:lpstr>
      <vt:lpstr>q9Answ3</vt:lpstr>
      <vt:lpstr>q9Answ4</vt:lpstr>
      <vt:lpstr>q9AnswCH</vt:lpstr>
      <vt:lpstr>QComment_Text</vt:lpstr>
      <vt:lpstr>qkAnsw1</vt:lpstr>
      <vt:lpstr>qkAnsw2</vt:lpstr>
      <vt:lpstr>qkAnsw3</vt:lpstr>
      <vt:lpstr>qkAnsw4</vt:lpstr>
      <vt:lpstr>qkAnswCH</vt:lpstr>
      <vt:lpstr>TypeAnk</vt:lpstr>
      <vt:lpstr>ВернутьДо</vt:lpstr>
      <vt:lpstr>КодПредприятия</vt:lpstr>
      <vt:lpstr>Услуги!Область_печати</vt:lpstr>
      <vt:lpstr>ОКВЭД2</vt:lpstr>
      <vt:lpstr>ОтчётныйПериод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Горбачева Елена Анатольевна</cp:lastModifiedBy>
  <cp:lastPrinted>2024-06-18T11:24:16Z</cp:lastPrinted>
  <dcterms:created xsi:type="dcterms:W3CDTF">2021-01-13T13:17:17Z</dcterms:created>
  <dcterms:modified xsi:type="dcterms:W3CDTF">2024-07-10T04:53:27Z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0x0101001A3A61D82863D6409A6F514003F12278</vt:lpwstr>
  </property>
  <property fmtid="{D5CDD505-2E9C-101B-9397-08002B2CF9AE}" pid="3" name="_dlc_DocIdItemGuid">
    <vt:lpwstr>4b960bb0-9fb2-4baa-aa35-9fb64f9eaf71</vt:lpwstr>
  </property>
</Properties>
</file>