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dept\Econ\Мониторинг предприятий Банка России\Материалы для отправки предприятиям\июнь 2024\"/>
    </mc:Choice>
  </mc:AlternateContent>
  <bookViews>
    <workbookView xWindow="0" yWindow="0" windowWidth="28800" windowHeight="12300" firstSheet="1" activeTab="1"/>
  </bookViews>
  <sheets>
    <sheet name="контроль" sheetId="3" state="veryHidden" r:id="rId1"/>
    <sheet name="Производство" sheetId="1" r:id="rId2"/>
  </sheets>
  <definedNames>
    <definedName name="Contacts">Производство!$C$72</definedName>
    <definedName name="m1_Digital">Производство!$R$55</definedName>
    <definedName name="m2Answ1">Производство!$Q$59</definedName>
    <definedName name="m2Answ2">Производство!$R$60</definedName>
    <definedName name="m2Answ3">Производство!$S$61</definedName>
    <definedName name="m2Answ4">Производство!$T$62</definedName>
    <definedName name="m2AnswCH">контроль!$B$65:$B$66</definedName>
    <definedName name="m3Answ1">Производство!$Q$66</definedName>
    <definedName name="m3Answ2">Производство!$R$67</definedName>
    <definedName name="m3Answ3">Производство!$S$68</definedName>
    <definedName name="m3AnswCH">контроль!$B$68:$B$69</definedName>
    <definedName name="m4_1Answ1">Производство!$AV$56</definedName>
    <definedName name="m4_2Answ1">Производство!$AV$58</definedName>
    <definedName name="m4_3Answ1">Производство!$AV$60</definedName>
    <definedName name="m4_4Answ1">Производство!$AV$62</definedName>
    <definedName name="m4_5Answ1">Производство!$AV$64</definedName>
    <definedName name="m4_6Answ1">Производство!$AV$66</definedName>
    <definedName name="m4_7Answ1">Производство!$AV$68</definedName>
    <definedName name="m4AnswCH">контроль!$B$72:$B$73</definedName>
    <definedName name="m5Answ1">Производство!$BS$55</definedName>
    <definedName name="m5Answ2">Производство!$BT$56</definedName>
    <definedName name="m5Answ3">Производство!$BU$57</definedName>
    <definedName name="m5Answ4">Производство!$BV$58</definedName>
    <definedName name="m5AnswCH">контроль!$B$75:$B$76</definedName>
    <definedName name="m6Answ1">Производство!$BS$62</definedName>
    <definedName name="m6Answ2">Производство!$BT$63</definedName>
    <definedName name="m6Answ3">Производство!$BU$64</definedName>
    <definedName name="m6AnswCH">контроль!$B$79:$B$80</definedName>
    <definedName name="m7_Digital1">Производство!#REF!</definedName>
    <definedName name="m7_Digital2">Производство!#REF!</definedName>
    <definedName name="q10Answ1">Производство!$AN$31</definedName>
    <definedName name="q10Answ2">Производство!$AO$32</definedName>
    <definedName name="q10Answ3">Производство!$AP$33</definedName>
    <definedName name="q10AnswCH">контроль!$B$32:$B$33</definedName>
    <definedName name="q11_1Answ1">Производство!$AR$42</definedName>
    <definedName name="q11_1Answ2">Производство!$AS$43</definedName>
    <definedName name="q11_1Answ3">Производство!$AT$44</definedName>
    <definedName name="q11_1AnswCH">контроль!$B$40:$B$41</definedName>
    <definedName name="q11Answ1">Производство!$AK$42</definedName>
    <definedName name="q11Answ2">Производство!$AL$43</definedName>
    <definedName name="q11Answ3">Производство!$AM$44</definedName>
    <definedName name="q11AnswCH">контроль!$B$37:$B$38</definedName>
    <definedName name="q12_1Answ1">Производство!$BV$11</definedName>
    <definedName name="q12_1Answ10">Производство!$BV$20</definedName>
    <definedName name="q12_1Answ11">Производство!$BV$21</definedName>
    <definedName name="q12_1Answ2">Производство!$BV$12</definedName>
    <definedName name="q12_1Answ3">Производство!$BV$13</definedName>
    <definedName name="q12_1Answ4">Производство!$BV$14</definedName>
    <definedName name="q12_1Answ5">Производство!$BV$15</definedName>
    <definedName name="q12_1Answ6">Производство!$BV$16</definedName>
    <definedName name="q12_1Answ7">Производство!$BV$17</definedName>
    <definedName name="q12_1Answ8">Производство!$BV$18</definedName>
    <definedName name="q12_1Answ9">Производство!$BV$19</definedName>
    <definedName name="q12_1AnswCH">контроль!$B$47:$B$48</definedName>
    <definedName name="q12Answ1">Производство!$BJ$14</definedName>
    <definedName name="q12Answ2">Производство!$BK$15</definedName>
    <definedName name="q12Answ3">Производство!$BL$16</definedName>
    <definedName name="q12AnswCH">контроль!$B$44:$B$45</definedName>
    <definedName name="q13_1Answ1">Производство!$BV$24</definedName>
    <definedName name="q13_2Answ1">Производство!$BV$25</definedName>
    <definedName name="q13_3Answ1">Производство!$BV$26</definedName>
    <definedName name="q13_4Answ1">Производство!$BV$27</definedName>
    <definedName name="q13_5Answ1">Производство!$BV$28</definedName>
    <definedName name="q13_6Answ1">Производство!$BV$29</definedName>
    <definedName name="q13_7Answ1">Производство!$BV$30</definedName>
    <definedName name="q13_8Answ1">Производство!$BV$31</definedName>
    <definedName name="q13AnswCH">контроль!$B$50:$B$51</definedName>
    <definedName name="q14Answ1">Производство!$BD$36</definedName>
    <definedName name="q14Answ2">Производство!$BJ$36</definedName>
    <definedName name="q14Answ3">Производство!$BP$36</definedName>
    <definedName name="q14Answ4">Производство!$BV$36</definedName>
    <definedName name="q14AnswCH">контроль!$B$53:$B$54</definedName>
    <definedName name="q15_1Answ1">Производство!$BQ$41</definedName>
    <definedName name="q15_1Answ2">Производство!$BP$42</definedName>
    <definedName name="q15_1Answ3">Производство!$BQ$43</definedName>
    <definedName name="q15_1Answ4">Производство!$BP$44</definedName>
    <definedName name="q15_1Answ5">Производство!$BQ$45</definedName>
    <definedName name="q15_1Answ6">Производство!$BP$46</definedName>
    <definedName name="q15_1Answ7">Производство!$BQ$47</definedName>
    <definedName name="q15_1Answ8">Производство!$BP$48</definedName>
    <definedName name="q15_1Answ9">Производство!$BQ$49</definedName>
    <definedName name="q15_1AnswCH">контроль!$B$61:$B$62</definedName>
    <definedName name="q15Answ1">Производство!$BI$41</definedName>
    <definedName name="q15Answ2">Производство!$BH$42</definedName>
    <definedName name="q15Answ3">Производство!$BI$43</definedName>
    <definedName name="q15Answ4">Производство!$BH$44</definedName>
    <definedName name="q15Answ5">Производство!$BI$45</definedName>
    <definedName name="q15Answ6">Производство!$BH$46</definedName>
    <definedName name="q15Answ7">Производство!$BI$47</definedName>
    <definedName name="q15Answ8">Производство!$BH$48</definedName>
    <definedName name="q15Answ9">Производство!$BI$49</definedName>
    <definedName name="q15AnswCH">контроль!$B$58:$B$59</definedName>
    <definedName name="q1Answ1">Производство!$Q$13</definedName>
    <definedName name="q1Answ2">Производство!$R$14</definedName>
    <definedName name="q1Answ3">Производство!$S$15</definedName>
    <definedName name="q1Answ4">Производство!$T$16</definedName>
    <definedName name="q1AnswCH">контроль!$B$4:$B$5</definedName>
    <definedName name="q2Answ1">Производство!$Q$20</definedName>
    <definedName name="q2Answ2">Производство!$R$21</definedName>
    <definedName name="q2Answ3">Производство!$S$22</definedName>
    <definedName name="q2AnswCH">контроль!$B$7:$B$8</definedName>
    <definedName name="q3Answ1">Производство!$Q$25</definedName>
    <definedName name="q3Answ2">Производство!$R$26</definedName>
    <definedName name="q3Answ3">Производство!$S$27</definedName>
    <definedName name="q3Answ4">Производство!$T$28</definedName>
    <definedName name="q3AnswCH">контроль!$B$10:$B$11</definedName>
    <definedName name="q4Answ1">Производство!$Q$31</definedName>
    <definedName name="q4Answ2">Производство!$R$32</definedName>
    <definedName name="q4Answ3">Производство!$S$33</definedName>
    <definedName name="q4Answ4">Производство!$T$34</definedName>
    <definedName name="q4AnswCH">контроль!$B$13:$B$14</definedName>
    <definedName name="q5Answ1">Производство!$Q$39</definedName>
    <definedName name="q5Answ2">Производство!$R$40</definedName>
    <definedName name="q5Answ3">Производство!$S$41</definedName>
    <definedName name="q5AnswCH">контроль!$B$16:$B$17</definedName>
    <definedName name="q6Answ1">Производство!$Q$44</definedName>
    <definedName name="q6Answ2">Производство!$R$45</definedName>
    <definedName name="q6Answ3">Производство!$S$46</definedName>
    <definedName name="q6AnswCH">контроль!$B$19:$B$20</definedName>
    <definedName name="q7Answ1">Производство!$AN$13</definedName>
    <definedName name="q7Answ2">Производство!$AO$14</definedName>
    <definedName name="q7Answ3">Производство!$AP$15</definedName>
    <definedName name="q7Answ4">Производство!$AQ$16</definedName>
    <definedName name="q7AnswCH">контроль!$B$23:$B$24</definedName>
    <definedName name="q8Answ1">Производство!$AN$19</definedName>
    <definedName name="q8Answ2">Производство!$AO$20</definedName>
    <definedName name="q8Answ3">Производство!$AP$21</definedName>
    <definedName name="q8AnswCH">контроль!$B$26:$B$27</definedName>
    <definedName name="q9Answ1">Производство!$AO$24</definedName>
    <definedName name="q9Answ2">Производство!$AP$25</definedName>
    <definedName name="q9Answ3">Производство!$AQ$26</definedName>
    <definedName name="q9Answ4">Производство!$AR$27</definedName>
    <definedName name="q9AnswCH">контроль!$B$29:$B$30</definedName>
    <definedName name="QComment_Text">Производство!$Y$46</definedName>
    <definedName name="qkAnsw1">Производство!$C$4</definedName>
    <definedName name="qkAnsw2">Производство!$F$4</definedName>
    <definedName name="qkAnsw3">Производство!$I$4</definedName>
    <definedName name="qkAnsw4">Производство!$L$4</definedName>
    <definedName name="qkAnswCH">контроль!$B$1:$B$2</definedName>
    <definedName name="TypeAnk">контроль!$M$1</definedName>
    <definedName name="ВернутьДо">Производство!$BB$1</definedName>
    <definedName name="КодПредприятия">Производство!$BE$7</definedName>
    <definedName name="_xlnm.Print_Area" localSheetId="1">Производство!$A$1:$BW$95</definedName>
    <definedName name="ОКВЭД2">Производство!$BE$5</definedName>
    <definedName name="ОтчётныйПериод">Производство!$AE$7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" i="3" l="1"/>
  <c r="B59" i="3"/>
  <c r="A61" i="3"/>
  <c r="A58" i="3"/>
  <c r="BN40" i="1"/>
  <c r="BF40" i="1"/>
  <c r="AZ53" i="1" l="1"/>
  <c r="C55" i="1"/>
  <c r="B54" i="3" l="1"/>
  <c r="B80" i="3" l="1"/>
  <c r="B76" i="3" l="1"/>
  <c r="B69" i="3"/>
  <c r="B66" i="3"/>
  <c r="B51" i="3" l="1"/>
  <c r="B48" i="3"/>
  <c r="B45" i="3"/>
  <c r="B41" i="3"/>
  <c r="B38" i="3"/>
  <c r="B33" i="3"/>
  <c r="B30" i="3"/>
  <c r="B27" i="3"/>
  <c r="B24" i="3"/>
  <c r="B20" i="3"/>
  <c r="B17" i="3"/>
  <c r="B14" i="3"/>
  <c r="B11" i="3"/>
  <c r="B8" i="3"/>
  <c r="B5" i="3"/>
  <c r="B2" i="3"/>
  <c r="AZ60" i="1" l="1"/>
  <c r="Z54" i="1"/>
  <c r="C58" i="1" l="1"/>
  <c r="C65" i="1"/>
</calcChain>
</file>

<file path=xl/sharedStrings.xml><?xml version="1.0" encoding="utf-8"?>
<sst xmlns="http://schemas.openxmlformats.org/spreadsheetml/2006/main" count="203" uniqueCount="166">
  <si>
    <r>
      <t xml:space="preserve">1. В правом верхнем углу анкеты проставьте </t>
    </r>
    <r>
      <rPr>
        <b/>
        <sz val="12"/>
        <rFont val="Arial"/>
        <family val="2"/>
        <charset val="204"/>
      </rPr>
      <t>код предприятия в системе мониторинга</t>
    </r>
    <r>
      <rPr>
        <sz val="12"/>
        <rFont val="Arial"/>
        <family val="2"/>
        <charset val="204"/>
      </rPr>
      <t xml:space="preserve">, который Вам сообщили в подразделении Банка России и </t>
    </r>
    <r>
      <rPr>
        <b/>
        <sz val="12"/>
        <rFont val="Arial"/>
        <family val="2"/>
        <charset val="204"/>
      </rPr>
      <t>код ОКВЭД2</t>
    </r>
    <r>
      <rPr>
        <sz val="12"/>
        <rFont val="Arial"/>
        <family val="2"/>
        <charset val="204"/>
      </rPr>
      <t xml:space="preserve"> по основному виду деятельности Вашего предприятия.</t>
    </r>
  </si>
  <si>
    <t>нехватка персонала</t>
  </si>
  <si>
    <t>влияние налогового законодательства в области инвестиций</t>
  </si>
  <si>
    <t>нормальная обеспеченность</t>
  </si>
  <si>
    <t>избыток персонала</t>
  </si>
  <si>
    <t>уменьшится</t>
  </si>
  <si>
    <t>неопределенность экономической ситуации в стране</t>
  </si>
  <si>
    <t xml:space="preserve">не изменится </t>
  </si>
  <si>
    <r>
      <rPr>
        <b/>
        <sz val="10"/>
        <rFont val="Arial"/>
        <family val="2"/>
        <charset val="204"/>
      </rPr>
      <t>III</t>
    </r>
    <r>
      <rPr>
        <sz val="10"/>
        <rFont val="Arial"/>
        <family val="2"/>
        <charset val="204"/>
      </rPr>
      <t xml:space="preserve">. Как Вы оцениваете </t>
    </r>
    <r>
      <rPr>
        <b/>
        <sz val="10"/>
        <rFont val="Arial"/>
        <family val="2"/>
        <charset val="204"/>
      </rPr>
      <t xml:space="preserve">обеспеченность Вашего </t>
    </r>
  </si>
  <si>
    <t>увеличится</t>
  </si>
  <si>
    <t>уровень процентных ставок по кредитам на инвестиционные цели</t>
  </si>
  <si>
    <t xml:space="preserve">    на предприятии</t>
  </si>
  <si>
    <t>отсутствовала</t>
  </si>
  <si>
    <t>сложный механизм получения кредитов на инвестиционные цели</t>
  </si>
  <si>
    <t xml:space="preserve">снизилась </t>
  </si>
  <si>
    <t>не изменилась</t>
  </si>
  <si>
    <t>затрудняюсь ответить</t>
  </si>
  <si>
    <t>недостаток квалифицированной рабочей силы</t>
  </si>
  <si>
    <t>возросла</t>
  </si>
  <si>
    <t>снизится</t>
  </si>
  <si>
    <t>не изменится</t>
  </si>
  <si>
    <t>недостаток собственных средств для финансирования инвестиций</t>
  </si>
  <si>
    <r>
      <rPr>
        <b/>
        <sz val="10"/>
        <rFont val="Arial"/>
        <family val="2"/>
        <charset val="204"/>
      </rPr>
      <t>II</t>
    </r>
    <r>
      <rPr>
        <sz val="10"/>
        <rFont val="Arial"/>
        <family val="2"/>
        <charset val="204"/>
      </rPr>
      <t xml:space="preserve">. Как изменилась </t>
    </r>
    <r>
      <rPr>
        <b/>
        <sz val="10"/>
        <rFont val="Arial"/>
        <family val="2"/>
        <charset val="204"/>
      </rPr>
      <t>инвестиционная активность</t>
    </r>
    <r>
      <rPr>
        <sz val="10"/>
        <rFont val="Arial"/>
        <family val="2"/>
        <charset val="204"/>
      </rPr>
      <t xml:space="preserve"> Вашего</t>
    </r>
  </si>
  <si>
    <t>возрастет</t>
  </si>
  <si>
    <t>недостаточный спрос на продукцию предприятия</t>
  </si>
  <si>
    <t>%</t>
  </si>
  <si>
    <r>
      <rPr>
        <b/>
        <sz val="10"/>
        <rFont val="Arial"/>
        <family val="2"/>
        <charset val="204"/>
      </rPr>
      <t>мощностей</t>
    </r>
    <r>
      <rPr>
        <sz val="10"/>
        <rFont val="Arial"/>
        <family val="2"/>
        <charset val="204"/>
      </rPr>
      <t xml:space="preserve"> на Вашем предприятии составил </t>
    </r>
  </si>
  <si>
    <r>
      <t xml:space="preserve">IV. </t>
    </r>
    <r>
      <rPr>
        <sz val="10"/>
        <rFont val="Arial"/>
        <family val="2"/>
        <charset val="204"/>
      </rPr>
      <t xml:space="preserve">Какие </t>
    </r>
    <r>
      <rPr>
        <b/>
        <sz val="10"/>
        <rFont val="Arial"/>
        <family val="2"/>
        <charset val="204"/>
      </rPr>
      <t>факторы ограничивали инвестиционную активность</t>
    </r>
  </si>
  <si>
    <r>
      <rPr>
        <b/>
        <sz val="10"/>
        <rFont val="Arial"/>
        <family val="2"/>
        <charset val="204"/>
      </rPr>
      <t>I</t>
    </r>
    <r>
      <rPr>
        <sz val="10"/>
        <rFont val="Arial"/>
        <family val="2"/>
        <charset val="204"/>
      </rPr>
      <t xml:space="preserve">. Уровень </t>
    </r>
    <r>
      <rPr>
        <b/>
        <sz val="10"/>
        <rFont val="Arial"/>
        <family val="2"/>
        <charset val="204"/>
      </rPr>
      <t xml:space="preserve">использования производственных </t>
    </r>
  </si>
  <si>
    <t xml:space="preserve">МОБИЛЬНЫЙ БЛОК  </t>
  </si>
  <si>
    <t xml:space="preserve">другие причины </t>
  </si>
  <si>
    <t>государственное регулирование</t>
  </si>
  <si>
    <t>уменьшились</t>
  </si>
  <si>
    <t>изменения валютного курса рубля</t>
  </si>
  <si>
    <t>негативно</t>
  </si>
  <si>
    <t>не изменились</t>
  </si>
  <si>
    <t>политика головной компании</t>
  </si>
  <si>
    <t>не повлияло</t>
  </si>
  <si>
    <t>увеличились</t>
  </si>
  <si>
    <t>позитивно</t>
  </si>
  <si>
    <r>
      <t xml:space="preserve">5.Как изменились </t>
    </r>
    <r>
      <rPr>
        <b/>
        <sz val="10"/>
        <rFont val="Arial"/>
        <family val="2"/>
        <charset val="204"/>
      </rPr>
      <t>цены на готовую продукцию</t>
    </r>
  </si>
  <si>
    <t>изменение цен на аналогичную продукцию на рынке</t>
  </si>
  <si>
    <t xml:space="preserve">   хозяйственную деятельность Вашего предприятия</t>
  </si>
  <si>
    <t>изменение спроса на продукцию</t>
  </si>
  <si>
    <r>
      <t xml:space="preserve">10.Как повлияло изменение </t>
    </r>
    <r>
      <rPr>
        <b/>
        <sz val="10"/>
        <rFont val="Arial"/>
        <family val="2"/>
        <charset val="204"/>
      </rPr>
      <t>валютного курса рубл</t>
    </r>
    <r>
      <rPr>
        <sz val="10"/>
        <rFont val="Arial"/>
        <family val="2"/>
        <charset val="204"/>
      </rPr>
      <t xml:space="preserve">я на </t>
    </r>
  </si>
  <si>
    <t>отсутствуют</t>
  </si>
  <si>
    <t>недостаточный</t>
  </si>
  <si>
    <t>изменение стоимости ГСМ</t>
  </si>
  <si>
    <t>за кредитом не обращались</t>
  </si>
  <si>
    <t>достаточный</t>
  </si>
  <si>
    <t>изменение цен на сырье, комплектующие и материалы (без ГСМ)</t>
  </si>
  <si>
    <t>ухудшились</t>
  </si>
  <si>
    <t>избыточный</t>
  </si>
  <si>
    <r>
      <t>4.Как Вы оцениваете</t>
    </r>
    <r>
      <rPr>
        <b/>
        <sz val="10"/>
        <rFont val="Arial"/>
        <family val="2"/>
        <charset val="204"/>
      </rPr>
      <t xml:space="preserve"> уровень запасов готовой продукции</t>
    </r>
  </si>
  <si>
    <t>улучшились</t>
  </si>
  <si>
    <r>
      <t xml:space="preserve">13. Отметьте, пожалуйста, </t>
    </r>
    <r>
      <rPr>
        <b/>
        <sz val="10"/>
        <rFont val="Arial"/>
        <family val="2"/>
        <charset val="204"/>
      </rPr>
      <t xml:space="preserve">причины ожидаемого изменения цен </t>
    </r>
  </si>
  <si>
    <r>
      <t xml:space="preserve">9.Как по Вашему мнению изменились </t>
    </r>
    <r>
      <rPr>
        <b/>
        <sz val="10"/>
        <rFont val="Arial"/>
        <family val="2"/>
        <charset val="204"/>
      </rPr>
      <t>условия кредитования</t>
    </r>
  </si>
  <si>
    <t>отсутствовал</t>
  </si>
  <si>
    <t>уменьшился</t>
  </si>
  <si>
    <t>не изменился</t>
  </si>
  <si>
    <t xml:space="preserve">от 5 до 6% </t>
  </si>
  <si>
    <t>увеличился</t>
  </si>
  <si>
    <t>от 4 до 5%</t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</si>
  <si>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производства</t>
    </r>
  </si>
  <si>
    <t>от 3 до 4%</t>
  </si>
  <si>
    <t>уменьшатся</t>
  </si>
  <si>
    <r>
      <t xml:space="preserve">8.Как изменился </t>
    </r>
    <r>
      <rPr>
        <b/>
        <sz val="10"/>
        <rFont val="Arial"/>
        <family val="2"/>
        <charset val="204"/>
      </rPr>
      <t>спрос на продукцию</t>
    </r>
    <r>
      <rPr>
        <sz val="10"/>
        <rFont val="Arial"/>
        <family val="2"/>
        <charset val="204"/>
      </rPr>
      <t xml:space="preserve"> предприятия</t>
    </r>
  </si>
  <si>
    <t>от 2 до 3%</t>
  </si>
  <si>
    <t>не изменятся</t>
  </si>
  <si>
    <t>плохое</t>
  </si>
  <si>
    <t>от1 до 2%</t>
  </si>
  <si>
    <t>увеличатся</t>
  </si>
  <si>
    <t>удовлетворительное</t>
  </si>
  <si>
    <t>менее 1%</t>
  </si>
  <si>
    <t>хорошее</t>
  </si>
  <si>
    <t xml:space="preserve">  Вашего предприятия</t>
  </si>
  <si>
    <t>на сколько %</t>
  </si>
  <si>
    <r>
      <t xml:space="preserve">12.Как изменятся в следующие 3 месяца </t>
    </r>
    <r>
      <rPr>
        <b/>
        <sz val="10"/>
        <rFont val="Arial"/>
        <family val="2"/>
        <charset val="204"/>
      </rPr>
      <t xml:space="preserve">цены </t>
    </r>
  </si>
  <si>
    <t xml:space="preserve">   </t>
  </si>
  <si>
    <r>
      <t xml:space="preserve">2.Как Вы оцениваете </t>
    </r>
    <r>
      <rPr>
        <b/>
        <sz val="10"/>
        <rFont val="Arial"/>
        <family val="2"/>
        <charset val="204"/>
      </rPr>
      <t xml:space="preserve">экономическое положение </t>
    </r>
  </si>
  <si>
    <t xml:space="preserve">    деятельности</t>
  </si>
  <si>
    <r>
      <t>7.Как по Вашему мнению изменились</t>
    </r>
    <r>
      <rPr>
        <b/>
        <sz val="10"/>
        <rFont val="Arial"/>
        <family val="2"/>
        <charset val="204"/>
      </rPr>
      <t xml:space="preserve"> риски хозяйственной</t>
    </r>
  </si>
  <si>
    <t>ухудшилась</t>
  </si>
  <si>
    <t>улучшилась</t>
  </si>
  <si>
    <t>спрос на продукцию</t>
  </si>
  <si>
    <t>объем производства продукции</t>
  </si>
  <si>
    <t xml:space="preserve"> конъюнктура в отрасли </t>
  </si>
  <si>
    <t>11. Как изменится в следующие 3 месяца на Вашем предприятии</t>
  </si>
  <si>
    <r>
      <t>6.Как изменились</t>
    </r>
    <r>
      <rPr>
        <b/>
        <sz val="10"/>
        <rFont val="Arial"/>
        <family val="2"/>
        <charset val="204"/>
      </rPr>
      <t xml:space="preserve"> издержки производства</t>
    </r>
  </si>
  <si>
    <r>
      <t xml:space="preserve">1.Как по Вашему мнению изменилась </t>
    </r>
    <r>
      <rPr>
        <b/>
        <sz val="10"/>
        <rFont val="Arial"/>
        <family val="2"/>
        <charset val="204"/>
      </rPr>
      <t>экономическая</t>
    </r>
  </si>
  <si>
    <t>Пояснения к заполнению анкеты смотрите на обороте</t>
  </si>
  <si>
    <t>Код предприятия</t>
  </si>
  <si>
    <t>Код ОКВЭД2</t>
  </si>
  <si>
    <t>КОНЪЮНКТУРНАЯ АНКЕТА</t>
  </si>
  <si>
    <t>МОНИТОРИНГ ПРЕДПРИЯТИЙ</t>
  </si>
  <si>
    <t>крупное</t>
  </si>
  <si>
    <t xml:space="preserve">среднее </t>
  </si>
  <si>
    <t xml:space="preserve">малое </t>
  </si>
  <si>
    <t>микро-</t>
  </si>
  <si>
    <t>ЦЕНТРАЛЬНЫЙ БАНК РОССИЙСКОЙ ФЕДЕРАЦИИ</t>
  </si>
  <si>
    <t>К какой категории относится Ваше предприятие</t>
  </si>
  <si>
    <r>
      <rPr>
        <b/>
        <sz val="10"/>
        <rFont val="Arial"/>
        <family val="2"/>
        <charset val="204"/>
      </rPr>
      <t xml:space="preserve">инвестиционная активность </t>
    </r>
    <r>
      <rPr>
        <sz val="10"/>
        <rFont val="Arial"/>
        <family val="2"/>
        <charset val="204"/>
      </rPr>
      <t>Вашего предприятия</t>
    </r>
  </si>
  <si>
    <r>
      <rPr>
        <b/>
        <sz val="10"/>
        <rFont val="Arial"/>
        <family val="2"/>
        <charset val="204"/>
      </rPr>
      <t xml:space="preserve">численность работников </t>
    </r>
    <r>
      <rPr>
        <sz val="10"/>
        <rFont val="Arial"/>
        <family val="2"/>
        <charset val="204"/>
      </rPr>
      <t>на предприятии</t>
    </r>
  </si>
  <si>
    <t>VI.</t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</si>
  <si>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>.</t>
    </r>
  </si>
  <si>
    <r>
      <t xml:space="preserve">  </t>
    </r>
    <r>
      <rPr>
        <b/>
        <sz val="10"/>
        <rFont val="Arial"/>
        <family val="2"/>
        <charset val="204"/>
      </rPr>
      <t xml:space="preserve"> на готовую продукцию</t>
    </r>
    <r>
      <rPr>
        <sz val="10"/>
        <rFont val="Arial"/>
        <family val="2"/>
        <charset val="204"/>
      </rPr>
      <t xml:space="preserve"> предприятия</t>
    </r>
  </si>
  <si>
    <t>от 6 до 10%</t>
  </si>
  <si>
    <t>от 10 до 15%</t>
  </si>
  <si>
    <t>от 15 до 25%</t>
  </si>
  <si>
    <t>от 25 до 50%</t>
  </si>
  <si>
    <t>более 50%</t>
  </si>
  <si>
    <t>11. Как изменится в следующие 3 месяца</t>
  </si>
  <si>
    <t>V</t>
  </si>
  <si>
    <t>инвестиционная активность Вашего предприятия</t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</si>
  <si>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 xml:space="preserve"> Как изменится во II квартале 2022 г.</t>
    </r>
  </si>
  <si>
    <t>VI. Какие факторы ограничивали инвестиционную активность</t>
  </si>
  <si>
    <r>
      <t xml:space="preserve">14. Насколько </t>
    </r>
    <r>
      <rPr>
        <b/>
        <sz val="10"/>
        <rFont val="Arial"/>
        <family val="2"/>
        <charset val="204"/>
      </rPr>
      <t>фактор неопределенности</t>
    </r>
    <r>
      <rPr>
        <sz val="10"/>
        <rFont val="Arial"/>
        <family val="2"/>
        <charset val="204"/>
      </rPr>
      <t xml:space="preserve"> осложняет оценку</t>
    </r>
  </si>
  <si>
    <t xml:space="preserve"> развития бизнес-ситуации в ближайшие 3 месяца</t>
  </si>
  <si>
    <t>не осложняет</t>
  </si>
  <si>
    <t>минимально</t>
  </si>
  <si>
    <t>умеренно</t>
  </si>
  <si>
    <t>существенно</t>
  </si>
  <si>
    <r>
      <t xml:space="preserve">14. Отметьте, пожалуйста, </t>
    </r>
    <r>
      <rPr>
        <b/>
        <sz val="10"/>
        <rFont val="Arial"/>
        <family val="2"/>
        <charset val="204"/>
      </rPr>
      <t xml:space="preserve">причины ожидаемого изменения цен </t>
    </r>
  </si>
  <si>
    <t>Комментарии участника опроса</t>
  </si>
  <si>
    <t>Производство</t>
  </si>
  <si>
    <t>2. В левом верхнем углу проставьте, пожалуйста, к какой категории относится Ваше предприятие на основании сведений из Реестра МСП, если предприятие входит в Реестр, в противном случае – исходя из следующих критериев (в соответствии с наибольшим по значению условием):</t>
  </si>
  <si>
    <r>
      <t xml:space="preserve">   </t>
    </r>
    <r>
      <rPr>
        <b/>
        <sz val="12"/>
        <rFont val="Arial"/>
        <family val="2"/>
        <charset val="204"/>
      </rPr>
      <t>Микропредприятие</t>
    </r>
    <r>
      <rPr>
        <sz val="12"/>
        <rFont val="Arial"/>
        <family val="2"/>
        <charset val="204"/>
      </rPr>
      <t xml:space="preserve"> – среднесписочная численность персонала </t>
    </r>
    <r>
      <rPr>
        <b/>
        <sz val="12"/>
        <rFont val="Arial"/>
        <family val="2"/>
        <charset val="204"/>
      </rPr>
      <t>не превышает 15 человек</t>
    </r>
    <r>
      <rPr>
        <sz val="12"/>
        <rFont val="Arial"/>
        <family val="2"/>
        <charset val="204"/>
      </rPr>
      <t xml:space="preserve">, доход за предыдущий год - </t>
    </r>
    <r>
      <rPr>
        <b/>
        <sz val="12"/>
        <rFont val="Arial"/>
        <family val="2"/>
        <charset val="204"/>
      </rPr>
      <t>не более 120 млн руб.</t>
    </r>
  </si>
  <si>
    <r>
      <t xml:space="preserve">  </t>
    </r>
    <r>
      <rPr>
        <b/>
        <sz val="12"/>
        <rFont val="Arial"/>
        <family val="2"/>
        <charset val="204"/>
      </rPr>
      <t xml:space="preserve"> Малое – </t>
    </r>
    <r>
      <rPr>
        <sz val="12"/>
        <rFont val="Arial"/>
        <family val="2"/>
        <charset val="204"/>
      </rPr>
      <t>среднесписочная численность персонала</t>
    </r>
    <r>
      <rPr>
        <b/>
        <sz val="12"/>
        <rFont val="Arial"/>
        <family val="2"/>
        <charset val="204"/>
      </rPr>
      <t xml:space="preserve"> от 16 до 100 человек, </t>
    </r>
    <r>
      <rPr>
        <sz val="12"/>
        <rFont val="Arial"/>
        <family val="2"/>
        <charset val="204"/>
      </rPr>
      <t>доход за предыдущий год</t>
    </r>
    <r>
      <rPr>
        <b/>
        <sz val="12"/>
        <rFont val="Arial"/>
        <family val="2"/>
        <charset val="204"/>
      </rPr>
      <t xml:space="preserve"> – свыше 120 млн руб., но не более 800 млн руб.</t>
    </r>
  </si>
  <si>
    <r>
      <t xml:space="preserve">   Среднее -</t>
    </r>
    <r>
      <rPr>
        <sz val="12"/>
        <rFont val="Arial"/>
        <family val="2"/>
        <charset val="204"/>
      </rPr>
      <t xml:space="preserve"> среднесписочная численность персонала </t>
    </r>
    <r>
      <rPr>
        <b/>
        <sz val="12"/>
        <rFont val="Arial"/>
        <family val="2"/>
        <charset val="204"/>
      </rPr>
      <t xml:space="preserve">от 101 до 250 человек </t>
    </r>
    <r>
      <rPr>
        <sz val="12"/>
        <rFont val="Arial"/>
        <family val="2"/>
        <charset val="204"/>
      </rPr>
      <t>(в легкой промышленности - до 1000 человек), доход за предыдущий год -</t>
    </r>
    <r>
      <rPr>
        <b/>
        <sz val="12"/>
        <rFont val="Arial"/>
        <family val="2"/>
        <charset val="204"/>
      </rPr>
      <t xml:space="preserve"> свыше 800 млн руб., но не более 2 млрд руб.</t>
    </r>
  </si>
  <si>
    <r>
      <t xml:space="preserve">   </t>
    </r>
    <r>
      <rPr>
        <b/>
        <sz val="12"/>
        <rFont val="Arial"/>
        <family val="2"/>
        <charset val="204"/>
      </rPr>
      <t xml:space="preserve">Крупное </t>
    </r>
    <r>
      <rPr>
        <sz val="12"/>
        <rFont val="Arial"/>
        <family val="2"/>
        <charset val="204"/>
      </rPr>
      <t xml:space="preserve">- среднесписочная численность персонала </t>
    </r>
    <r>
      <rPr>
        <b/>
        <sz val="12"/>
        <rFont val="Arial"/>
        <family val="2"/>
        <charset val="204"/>
      </rPr>
      <t>превышает 250 человек</t>
    </r>
    <r>
      <rPr>
        <sz val="12"/>
        <rFont val="Arial"/>
        <family val="2"/>
        <charset val="204"/>
      </rPr>
      <t xml:space="preserve">, доход за предыдущий год - </t>
    </r>
    <r>
      <rPr>
        <b/>
        <sz val="12"/>
        <rFont val="Arial"/>
        <family val="2"/>
        <charset val="204"/>
      </rPr>
      <t>более 2 млрд руб.</t>
    </r>
  </si>
  <si>
    <r>
      <t xml:space="preserve">3. В пункте 3 под </t>
    </r>
    <r>
      <rPr>
        <b/>
        <sz val="12"/>
        <rFont val="Arial"/>
        <family val="2"/>
        <charset val="204"/>
      </rPr>
      <t>объемом производства</t>
    </r>
    <r>
      <rPr>
        <sz val="12"/>
        <rFont val="Arial"/>
        <family val="2"/>
        <charset val="204"/>
      </rPr>
      <t xml:space="preserve"> понимается объем продукции, произведенной на предприятии в течение отчетного месяца по всему перечню производимой продукции (услуг) в стоимостном или натуральном выражении, оценённом экспертно.</t>
    </r>
  </si>
  <si>
    <r>
      <t xml:space="preserve">4. В пункте 6 под </t>
    </r>
    <r>
      <rPr>
        <b/>
        <sz val="12"/>
        <rFont val="Arial"/>
        <family val="2"/>
        <charset val="204"/>
      </rPr>
      <t>издержками производства</t>
    </r>
    <r>
      <rPr>
        <sz val="12"/>
        <rFont val="Arial"/>
        <family val="2"/>
        <charset val="204"/>
      </rPr>
      <t xml:space="preserve"> понимаются затраты на производство продукции (работ, услуг), включая коммерческие и управленческие расходы.</t>
    </r>
  </si>
  <si>
    <r>
      <t xml:space="preserve">5. В пункте 7 под </t>
    </r>
    <r>
      <rPr>
        <b/>
        <sz val="12"/>
        <rFont val="Arial"/>
        <family val="2"/>
        <charset val="204"/>
      </rPr>
      <t>рисками</t>
    </r>
    <r>
      <rPr>
        <sz val="12"/>
        <rFont val="Arial"/>
        <family val="2"/>
        <charset val="204"/>
      </rPr>
      <t xml:space="preserve"> понимается вероятность  (угроза) потери предприятием части своих ресурсов, недополучения доходов или возникновения дополнительных расходов в процессе хозяйственной деятельности в результате ошибок менеджеров, резкого изменения спроса, цен, процентных ставок, валютного курса, возникновения неплатежеспособности или банкротства контрагентов. Риски хозяйственной деятельности  включают  производственный, коммерческий, валютный, инфляционный, процентный, изменения стоимости запасов, ликвидности, платежный и т.д.</t>
    </r>
  </si>
  <si>
    <r>
      <t xml:space="preserve">6. В пункте 8 под </t>
    </r>
    <r>
      <rPr>
        <b/>
        <sz val="12"/>
        <rFont val="Arial"/>
        <family val="2"/>
        <charset val="204"/>
      </rPr>
      <t>изменением спроса на продукцию предприятия</t>
    </r>
    <r>
      <rPr>
        <sz val="12"/>
        <rFont val="Arial"/>
        <family val="2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 или оценочное суждение.</t>
    </r>
  </si>
  <si>
    <r>
      <t xml:space="preserve">7. В пункте 9 под </t>
    </r>
    <r>
      <rPr>
        <b/>
        <sz val="12"/>
        <rFont val="Arial"/>
        <family val="2"/>
        <charset val="204"/>
      </rPr>
      <t>условиями кредитования</t>
    </r>
    <r>
      <rPr>
        <sz val="12"/>
        <rFont val="Arial"/>
        <family val="2"/>
        <charset val="204"/>
      </rPr>
      <t xml:space="preserve"> понимаются  ценовые (% ставка) и неценовые (требования к обеспечению, необходимость страхования и др.) условия заключенных кредитных договоров.</t>
    </r>
  </si>
  <si>
    <r>
      <t xml:space="preserve">8. В пункте 12 ответ на вопрос (первая часть) предполагает </t>
    </r>
    <r>
      <rPr>
        <b/>
        <sz val="12"/>
        <rFont val="Arial"/>
        <family val="2"/>
        <charset val="204"/>
      </rPr>
      <t>оценочное суждение об изменении цен</t>
    </r>
    <r>
      <rPr>
        <sz val="12"/>
        <rFont val="Arial"/>
        <family val="2"/>
        <charset val="204"/>
      </rPr>
      <t xml:space="preserve"> на готовую продукцию предприятия в ближайшие 3 месяца по сравнению с отчетным месяцем. Вторая часть вопроса заполняется при условии, что Вы можете приблизительно оценить, на сколько процентов увеличатся (уменьшатся) цены.</t>
    </r>
  </si>
  <si>
    <r>
      <t xml:space="preserve">10. В пункте 14 под </t>
    </r>
    <r>
      <rPr>
        <b/>
        <sz val="12"/>
        <rFont val="Arial"/>
        <family val="2"/>
        <charset val="204"/>
      </rPr>
      <t>неопределенностью</t>
    </r>
    <r>
      <rPr>
        <sz val="12"/>
        <rFont val="Arial"/>
        <family val="2"/>
        <charset val="204"/>
      </rPr>
      <t xml:space="preserve"> следует понимать </t>
    </r>
    <r>
      <rPr>
        <b/>
        <sz val="12"/>
        <rFont val="Arial"/>
        <family val="2"/>
        <charset val="204"/>
      </rPr>
      <t>недостаточность сведений об условиях, в которых будет осуществляться хозяйственная деятельность,  низкую степень предсказуемости, предвидения этих условий</t>
    </r>
    <r>
      <rPr>
        <sz val="12"/>
        <rFont val="Arial"/>
        <family val="2"/>
        <charset val="204"/>
      </rPr>
      <t xml:space="preserve">. Ответ на вопрос предполагает </t>
    </r>
    <r>
      <rPr>
        <b/>
        <sz val="12"/>
        <rFont val="Arial"/>
        <family val="2"/>
        <charset val="204"/>
      </rPr>
      <t xml:space="preserve">оценочное суждение </t>
    </r>
    <r>
      <rPr>
        <sz val="12"/>
        <rFont val="Arial"/>
        <family val="2"/>
        <charset val="204"/>
      </rPr>
      <t xml:space="preserve">о степени влияния неопределенности на прогнозирование ситуации в ближайшие 3 месяца (изменение спроса на продукцию, производства продукции и цен на готовую продукцию). </t>
    </r>
  </si>
  <si>
    <t xml:space="preserve">9. В пункте 13 варианты ответа предполагают множественный выбор. Если на оценку ожидаемого изменения цен на готовую продукцию повлияли причины, не указанные среди перечисленных, то в ячейке «другие причины» проставьте знак V; указать конкретные причины можно в блоке для замечаний и предложений.  </t>
  </si>
  <si>
    <t>Текущая ситуация по сравнению с предыдущим месяцем</t>
  </si>
  <si>
    <t xml:space="preserve">                   </t>
  </si>
  <si>
    <t>Ожидания на ближайшие 3 месяца</t>
  </si>
  <si>
    <r>
      <t xml:space="preserve">15. Какой </t>
    </r>
    <r>
      <rPr>
        <b/>
        <sz val="10"/>
        <rFont val="Arial"/>
        <family val="2"/>
        <charset val="204"/>
      </rPr>
      <t xml:space="preserve">курс доллара США к рублю </t>
    </r>
    <r>
      <rPr>
        <sz val="10"/>
        <rFont val="Arial"/>
        <family val="2"/>
        <charset val="204"/>
      </rPr>
      <t xml:space="preserve">ожидает  Ваше предприятие
</t>
    </r>
  </si>
  <si>
    <t xml:space="preserve"> и/или использует в бизнес-планировании? </t>
  </si>
  <si>
    <t>&lt; 60 руб.</t>
  </si>
  <si>
    <t>60-70 руб.</t>
  </si>
  <si>
    <t>70-80 руб.</t>
  </si>
  <si>
    <t>80-90 рублей</t>
  </si>
  <si>
    <t>90-100 рублей</t>
  </si>
  <si>
    <t>100-105 рублей</t>
  </si>
  <si>
    <t>105-110 рублей</t>
  </si>
  <si>
    <t>&gt; 110 рублей</t>
  </si>
  <si>
    <t/>
  </si>
  <si>
    <t>11. В пункте 15 необходимо отразить курс доллара США по отношению к рублю, установленный в бизнес-плане, или оценочное суждение о его величине на конец текущего года и на конец следующего года. По каждому столбцу (на IV квартал текущего года и на IV квартал следующего года) возможен только один ответ.</t>
  </si>
  <si>
    <t>12. В пункте I проставляется числовое значение, соответствующее проценту использования производственных мощностей (в среднем за отчетный квартал) на Вашем предприятии.</t>
  </si>
  <si>
    <t>13. В пунктах II и V ответ на вопрос предполагает оценочное суждение об изменении инвестиционной активности в отчетном и следующем квартале.</t>
  </si>
  <si>
    <r>
      <t>14. В пунктах III и VI ответ на вопрос предполагает оценочное суждение об обеспеченности предприятия работниками в отчетном квартале и ожидаемом изменении численности</t>
    </r>
    <r>
      <rPr>
        <i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в следующем квартале. Обеспеченность работниками рассчитывается как отношение фактической численности работников к их плановой или нормативной численности (учитывается как количественная, так и качественная характеристика работников).</t>
    </r>
  </si>
  <si>
    <t xml:space="preserve">15. В пункте IV возможен множественный выбор. Проставьте знак V в тех ячейках, которые соответствуют Вашим ответам. </t>
  </si>
  <si>
    <t>Благодарим Вас за ответы</t>
  </si>
  <si>
    <r>
      <rPr>
        <b/>
        <sz val="10"/>
        <color theme="0"/>
        <rFont val="Arial"/>
        <family val="2"/>
        <charset val="204"/>
      </rPr>
      <t>VII</t>
    </r>
    <r>
      <rPr>
        <sz val="10"/>
        <color theme="0"/>
        <rFont val="Arial"/>
        <family val="2"/>
        <charset val="204"/>
      </rPr>
      <t xml:space="preserve">. Укажите уровень инфляции, который Вы учитывали в бизнес-планах </t>
    </r>
  </si>
  <si>
    <t>Июнь 2024 г.</t>
  </si>
  <si>
    <r>
      <t xml:space="preserve">Просим Вас ответить на вопросы анкеты до </t>
    </r>
    <r>
      <rPr>
        <b/>
        <i/>
        <sz val="9"/>
        <rFont val="Arial"/>
        <family val="2"/>
        <charset val="204"/>
      </rPr>
      <t>8 числа</t>
    </r>
    <r>
      <rPr>
        <i/>
        <sz val="9"/>
        <rFont val="Arial"/>
        <family val="2"/>
        <charset val="204"/>
      </rPr>
      <t xml:space="preserve"> месяца, следующего за отчетным</t>
    </r>
  </si>
  <si>
    <r>
      <t xml:space="preserve">13. Отметьте, пожалуйста, </t>
    </r>
    <r>
      <rPr>
        <b/>
        <sz val="10"/>
        <rFont val="Arial"/>
        <family val="2"/>
        <charset val="204"/>
      </rPr>
      <t>причины ожидаемого</t>
    </r>
  </si>
  <si>
    <t xml:space="preserve">  изменения цен на готовую продукцию</t>
  </si>
  <si>
    <t>ПОЯСНЕНИЕ ПО ЗАПОЛНЕНИЮ АНКЕТЫ (Промышленность)</t>
  </si>
  <si>
    <r>
      <t xml:space="preserve">В случае наличия непонятных пунктов в анкете или при затруднении с ее заполнением обращайтесь за разъяснениями в Отделение Челябинск Уральского ГУ Банка России по телефонам </t>
    </r>
    <r>
      <rPr>
        <b/>
        <i/>
        <sz val="12"/>
        <rFont val="Arial"/>
        <family val="2"/>
        <charset val="204"/>
      </rPr>
      <t xml:space="preserve">(267-40-91, 264-74-19) </t>
    </r>
    <r>
      <rPr>
        <i/>
        <sz val="12"/>
        <rFont val="Arial"/>
        <family val="2"/>
        <charset val="204"/>
      </rPr>
      <t>или электронной почте (</t>
    </r>
    <r>
      <rPr>
        <b/>
        <i/>
        <sz val="12"/>
        <rFont val="Arial"/>
        <family val="2"/>
        <charset val="204"/>
      </rPr>
      <t>75post@cbr.ru</t>
    </r>
    <r>
      <rPr>
        <i/>
        <sz val="12"/>
        <rFont val="Arial"/>
        <family val="2"/>
        <charset val="204"/>
      </rPr>
      <t>, в теме сообщения просьба указывать "</t>
    </r>
    <r>
      <rPr>
        <b/>
        <i/>
        <sz val="12"/>
        <rFont val="Arial"/>
        <family val="2"/>
        <charset val="204"/>
      </rPr>
      <t>для Горбачевой Е.А.</t>
    </r>
    <r>
      <rPr>
        <i/>
        <sz val="12"/>
        <rFont val="Arial"/>
        <family val="2"/>
        <charset val="204"/>
      </rPr>
      <t>").</t>
    </r>
  </si>
  <si>
    <t>Использование данных анкеты для других целей, кроме аналитических, и передача данных анкеты сторонним организациям строго запрещены.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</si>
</sst>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7" x14ac:knownFonts="1">
    <font>
      <sz val="10"/>
      <name val="Arial Cyr"/>
      <charset val="204"/>
    </font>
    <font>
      <sz val="8"/>
      <name val="Arial"/>
      <family val="2"/>
      <charset val="204"/>
    </font>
    <font>
      <sz val="8"/>
      <color theme="0" tint="-0.249977111117893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color theme="0" tint="-0.249977111117893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2"/>
      <charset val="204"/>
    </font>
    <font>
      <b/>
      <i/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b/>
      <i/>
      <sz val="12"/>
      <name val="Calibri"/>
      <family val="2"/>
      <charset val="204"/>
      <scheme val="minor"/>
    </font>
    <font>
      <sz val="8"/>
      <color theme="0" tint="-0.34998626667073579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8"/>
      <name val="Arial"/>
      <family val="2"/>
      <charset val="204"/>
    </font>
    <font>
      <sz val="8.5"/>
      <name val="Arial"/>
      <family val="2"/>
      <charset val="204"/>
    </font>
    <font>
      <b/>
      <sz val="11"/>
      <name val="Arial"/>
      <family val="2"/>
      <charset val="204"/>
    </font>
    <font>
      <i/>
      <sz val="9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b/>
      <sz val="12"/>
      <name val="Arial Cyr"/>
      <charset val="204"/>
    </font>
    <font>
      <b/>
      <sz val="10"/>
      <color theme="1"/>
      <name val="Arial Cyr"/>
      <charset val="204"/>
    </font>
    <font>
      <b/>
      <sz val="10"/>
      <name val="Arial Cyr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b/>
      <i/>
      <sz val="8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color theme="0"/>
      <name val="Arial"/>
      <family val="2"/>
      <charset val="204"/>
    </font>
    <font>
      <sz val="8"/>
      <color theme="0"/>
      <name val="Arial"/>
      <family val="2"/>
      <charset val="204"/>
    </font>
    <font>
      <sz val="11"/>
      <color theme="0"/>
      <name val="Arial"/>
      <family val="2"/>
      <charset val="204"/>
    </font>
    <font>
      <sz val="12"/>
      <color theme="0" tint="-0.34998626667073579"/>
      <name val="Arial"/>
      <family val="2"/>
      <charset val="204"/>
    </font>
    <font>
      <b/>
      <i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81">
    <xf numFmtId="0" fontId="0" fillId="0" borderId="0" xfId="0"/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justify" vertical="top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Border="1" applyAlignment="1"/>
    <xf numFmtId="49" fontId="6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/>
    <xf numFmtId="0" fontId="3" fillId="0" borderId="0" xfId="0" applyFont="1"/>
    <xf numFmtId="0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7" fillId="0" borderId="0" xfId="0" applyFont="1" applyFill="1"/>
    <xf numFmtId="0" fontId="8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0" fontId="11" fillId="0" borderId="0" xfId="1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/>
    <xf numFmtId="0" fontId="14" fillId="0" borderId="0" xfId="0" applyFont="1" applyBorder="1"/>
    <xf numFmtId="0" fontId="13" fillId="0" borderId="0" xfId="0" applyFont="1" applyFill="1" applyBorder="1"/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/>
    <xf numFmtId="0" fontId="14" fillId="0" borderId="0" xfId="0" applyFont="1" applyFill="1" applyBorder="1" applyAlignment="1" applyProtection="1"/>
    <xf numFmtId="0" fontId="8" fillId="0" borderId="1" xfId="0" applyFont="1" applyFill="1" applyBorder="1"/>
    <xf numFmtId="0" fontId="17" fillId="0" borderId="0" xfId="0" applyFont="1" applyFill="1" applyBorder="1"/>
    <xf numFmtId="0" fontId="18" fillId="0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center" vertical="center"/>
    </xf>
    <xf numFmtId="0" fontId="14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/>
    <xf numFmtId="0" fontId="8" fillId="0" borderId="0" xfId="0" applyFont="1" applyFill="1" applyBorder="1" applyAlignment="1" applyProtection="1"/>
    <xf numFmtId="0" fontId="8" fillId="0" borderId="0" xfId="0" applyFont="1" applyFill="1" applyBorder="1" applyAlignment="1">
      <alignment textRotation="90"/>
    </xf>
    <xf numFmtId="0" fontId="8" fillId="0" borderId="0" xfId="0" applyFont="1" applyFill="1"/>
    <xf numFmtId="49" fontId="21" fillId="0" borderId="0" xfId="0" applyNumberFormat="1" applyFont="1" applyFill="1" applyBorder="1" applyAlignment="1"/>
    <xf numFmtId="0" fontId="21" fillId="0" borderId="0" xfId="0" applyFont="1" applyFill="1" applyBorder="1"/>
    <xf numFmtId="0" fontId="18" fillId="0" borderId="0" xfId="0" applyFont="1" applyFill="1" applyBorder="1" applyAlignment="1"/>
    <xf numFmtId="0" fontId="8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0" fontId="8" fillId="0" borderId="6" xfId="0" applyFont="1" applyFill="1" applyBorder="1"/>
    <xf numFmtId="0" fontId="9" fillId="0" borderId="0" xfId="0" applyFont="1" applyFill="1"/>
    <xf numFmtId="0" fontId="8" fillId="0" borderId="0" xfId="0" applyFont="1" applyFill="1" applyAlignment="1"/>
    <xf numFmtId="0" fontId="9" fillId="0" borderId="0" xfId="0" applyFont="1" applyFill="1" applyAlignment="1"/>
    <xf numFmtId="0" fontId="8" fillId="0" borderId="0" xfId="0" applyFont="1" applyFill="1" applyAlignment="1" applyProtection="1"/>
    <xf numFmtId="0" fontId="18" fillId="0" borderId="0" xfId="0" applyFont="1" applyFill="1"/>
    <xf numFmtId="0" fontId="1" fillId="0" borderId="0" xfId="0" applyFont="1" applyFill="1" applyBorder="1" applyAlignment="1"/>
    <xf numFmtId="0" fontId="9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vertical="top"/>
    </xf>
    <xf numFmtId="0" fontId="23" fillId="0" borderId="0" xfId="0" applyFont="1" applyFill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Alignment="1"/>
    <xf numFmtId="0" fontId="20" fillId="0" borderId="0" xfId="0" applyFont="1" applyFill="1" applyAlignment="1"/>
    <xf numFmtId="0" fontId="18" fillId="0" borderId="0" xfId="0" applyFont="1" applyFill="1" applyBorder="1"/>
    <xf numFmtId="0" fontId="1" fillId="0" borderId="0" xfId="0" applyFont="1" applyFill="1" applyBorder="1" applyAlignment="1" applyProtection="1"/>
    <xf numFmtId="0" fontId="1" fillId="0" borderId="0" xfId="0" applyFont="1" applyFill="1" applyAlignment="1" applyProtection="1"/>
    <xf numFmtId="0" fontId="18" fillId="0" borderId="0" xfId="0" applyFont="1" applyFill="1" applyBorder="1" applyAlignment="1">
      <alignment vertical="top" wrapText="1"/>
    </xf>
    <xf numFmtId="0" fontId="22" fillId="0" borderId="0" xfId="0" applyFont="1" applyFill="1" applyAlignment="1"/>
    <xf numFmtId="0" fontId="4" fillId="0" borderId="0" xfId="0" applyFont="1" applyFill="1" applyAlignment="1"/>
    <xf numFmtId="0" fontId="19" fillId="0" borderId="0" xfId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22" fillId="0" borderId="0" xfId="0" applyNumberFormat="1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top"/>
    </xf>
    <xf numFmtId="0" fontId="9" fillId="0" borderId="0" xfId="0" applyFont="1" applyFill="1" applyAlignment="1">
      <alignment vertical="top"/>
    </xf>
    <xf numFmtId="0" fontId="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horizontal="center" vertical="top"/>
      <protection locked="0"/>
    </xf>
    <xf numFmtId="0" fontId="9" fillId="0" borderId="0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7" xfId="0" applyBorder="1"/>
    <xf numFmtId="0" fontId="26" fillId="0" borderId="8" xfId="0" applyFont="1" applyBorder="1"/>
    <xf numFmtId="0" fontId="27" fillId="0" borderId="8" xfId="0" applyFont="1" applyBorder="1"/>
    <xf numFmtId="0" fontId="28" fillId="0" borderId="0" xfId="0" applyFont="1" applyFill="1" applyBorder="1"/>
    <xf numFmtId="0" fontId="29" fillId="0" borderId="0" xfId="0" applyFont="1" applyFill="1" applyBorder="1"/>
    <xf numFmtId="0" fontId="28" fillId="0" borderId="0" xfId="0" applyFont="1" applyBorder="1"/>
    <xf numFmtId="0" fontId="18" fillId="0" borderId="2" xfId="0" applyFont="1" applyFill="1" applyBorder="1" applyAlignment="1" applyProtection="1">
      <alignment horizontal="center" vertical="top"/>
      <protection locked="0"/>
    </xf>
    <xf numFmtId="0" fontId="8" fillId="0" borderId="0" xfId="0" applyFont="1"/>
    <xf numFmtId="0" fontId="1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3" fillId="0" borderId="0" xfId="0" applyFont="1" applyAlignment="1">
      <alignment vertical="center"/>
    </xf>
    <xf numFmtId="0" fontId="8" fillId="0" borderId="2" xfId="0" applyFont="1" applyFill="1" applyBorder="1" applyProtection="1">
      <protection locked="0"/>
    </xf>
    <xf numFmtId="0" fontId="7" fillId="0" borderId="2" xfId="0" applyFont="1" applyFill="1" applyBorder="1" applyProtection="1">
      <protection locked="0"/>
    </xf>
    <xf numFmtId="0" fontId="18" fillId="0" borderId="2" xfId="0" applyFont="1" applyFill="1" applyBorder="1" applyAlignment="1" applyProtection="1">
      <alignment vertical="top"/>
      <protection locked="0"/>
    </xf>
    <xf numFmtId="0" fontId="18" fillId="0" borderId="2" xfId="0" applyFont="1" applyFill="1" applyBorder="1" applyProtection="1"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/>
    </xf>
    <xf numFmtId="0" fontId="18" fillId="0" borderId="0" xfId="0" applyFont="1" applyFill="1" applyBorder="1" applyProtection="1">
      <protection locked="0"/>
    </xf>
    <xf numFmtId="0" fontId="18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top"/>
    </xf>
    <xf numFmtId="0" fontId="27" fillId="0" borderId="0" xfId="0" applyFont="1" applyBorder="1"/>
    <xf numFmtId="0" fontId="20" fillId="0" borderId="0" xfId="0" applyFont="1" applyFill="1"/>
    <xf numFmtId="0" fontId="12" fillId="0" borderId="0" xfId="0" applyFont="1"/>
    <xf numFmtId="0" fontId="20" fillId="0" borderId="0" xfId="0" applyFont="1"/>
    <xf numFmtId="0" fontId="18" fillId="0" borderId="2" xfId="0" applyFont="1" applyFill="1" applyBorder="1"/>
    <xf numFmtId="0" fontId="18" fillId="0" borderId="0" xfId="0" applyFont="1"/>
    <xf numFmtId="0" fontId="18" fillId="0" borderId="2" xfId="0" applyFont="1" applyBorder="1"/>
    <xf numFmtId="0" fontId="18" fillId="0" borderId="0" xfId="0" applyFont="1" applyAlignment="1">
      <alignment horizontal="right"/>
    </xf>
    <xf numFmtId="0" fontId="0" fillId="0" borderId="0" xfId="0" applyFont="1"/>
    <xf numFmtId="0" fontId="31" fillId="0" borderId="0" xfId="0" applyFont="1" applyFill="1" applyBorder="1" applyAlignment="1"/>
    <xf numFmtId="0" fontId="33" fillId="0" borderId="0" xfId="0" applyFont="1" applyFill="1" applyBorder="1"/>
    <xf numFmtId="0" fontId="34" fillId="0" borderId="0" xfId="0" applyFont="1" applyFill="1" applyBorder="1" applyAlignment="1">
      <alignment horizontal="center" vertical="center" wrapText="1"/>
    </xf>
    <xf numFmtId="49" fontId="34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/>
    <xf numFmtId="0" fontId="18" fillId="0" borderId="0" xfId="0" applyFont="1" applyFill="1" applyBorder="1" applyAlignment="1">
      <alignment horizontal="center" vertical="top" wrapText="1"/>
    </xf>
    <xf numFmtId="0" fontId="0" fillId="0" borderId="0" xfId="0" applyBorder="1" applyAlignment="1"/>
    <xf numFmtId="49" fontId="8" fillId="0" borderId="5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0" fontId="20" fillId="0" borderId="5" xfId="0" applyFont="1" applyFill="1" applyBorder="1" applyAlignment="1" applyProtection="1">
      <alignment horizontal="center"/>
      <protection locked="0"/>
    </xf>
    <xf numFmtId="0" fontId="20" fillId="0" borderId="4" xfId="0" applyFont="1" applyFill="1" applyBorder="1" applyAlignment="1" applyProtection="1">
      <alignment horizontal="center"/>
      <protection locked="0"/>
    </xf>
    <xf numFmtId="0" fontId="20" fillId="0" borderId="3" xfId="0" applyFont="1" applyFill="1" applyBorder="1" applyAlignment="1" applyProtection="1">
      <alignment horizontal="center"/>
      <protection locked="0"/>
    </xf>
    <xf numFmtId="0" fontId="18" fillId="0" borderId="5" xfId="0" applyFont="1" applyFill="1" applyBorder="1" applyAlignment="1" applyProtection="1">
      <alignment horizontal="center"/>
      <protection locked="0"/>
    </xf>
    <xf numFmtId="0" fontId="18" fillId="0" borderId="4" xfId="0" applyFont="1" applyFill="1" applyBorder="1" applyAlignment="1" applyProtection="1">
      <alignment horizontal="center"/>
      <protection locked="0"/>
    </xf>
    <xf numFmtId="0" fontId="18" fillId="0" borderId="3" xfId="0" applyFont="1" applyFill="1" applyBorder="1" applyAlignment="1" applyProtection="1">
      <alignment horizontal="center"/>
      <protection locked="0"/>
    </xf>
    <xf numFmtId="0" fontId="30" fillId="0" borderId="5" xfId="0" applyFont="1" applyFill="1" applyBorder="1" applyAlignment="1" applyProtection="1">
      <alignment horizontal="center"/>
      <protection locked="0"/>
    </xf>
    <xf numFmtId="0" fontId="30" fillId="0" borderId="4" xfId="0" applyFont="1" applyFill="1" applyBorder="1" applyAlignment="1" applyProtection="1">
      <alignment horizontal="center"/>
      <protection locked="0"/>
    </xf>
    <xf numFmtId="0" fontId="30" fillId="0" borderId="3" xfId="0" applyFont="1" applyFill="1" applyBorder="1" applyAlignment="1" applyProtection="1">
      <alignment horizontal="center"/>
      <protection locked="0"/>
    </xf>
    <xf numFmtId="0" fontId="8" fillId="0" borderId="5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2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18" fillId="0" borderId="5" xfId="0" applyNumberFormat="1" applyFont="1" applyFill="1" applyBorder="1" applyAlignment="1" applyProtection="1">
      <alignment horizontal="center"/>
      <protection locked="0"/>
    </xf>
    <xf numFmtId="164" fontId="18" fillId="0" borderId="4" xfId="0" applyNumberFormat="1" applyFont="1" applyFill="1" applyBorder="1" applyAlignment="1" applyProtection="1">
      <alignment horizontal="center"/>
      <protection locked="0"/>
    </xf>
    <xf numFmtId="164" fontId="18" fillId="0" borderId="3" xfId="0" applyNumberFormat="1" applyFont="1" applyFill="1" applyBorder="1" applyAlignment="1" applyProtection="1">
      <alignment horizontal="center"/>
      <protection locked="0"/>
    </xf>
    <xf numFmtId="0" fontId="16" fillId="0" borderId="0" xfId="1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 wrapText="1"/>
    </xf>
    <xf numFmtId="0" fontId="35" fillId="0" borderId="9" xfId="0" applyFont="1" applyFill="1" applyBorder="1" applyAlignment="1" applyProtection="1">
      <alignment horizontal="center" vertical="center" wrapText="1"/>
      <protection locked="0"/>
    </xf>
    <xf numFmtId="0" fontId="35" fillId="0" borderId="10" xfId="0" applyFont="1" applyFill="1" applyBorder="1" applyAlignment="1" applyProtection="1">
      <alignment horizontal="center" vertical="center" wrapText="1"/>
      <protection locked="0"/>
    </xf>
    <xf numFmtId="0" fontId="35" fillId="0" borderId="11" xfId="0" applyFont="1" applyFill="1" applyBorder="1" applyAlignment="1" applyProtection="1">
      <alignment horizontal="center" vertical="center" wrapText="1"/>
      <protection locked="0"/>
    </xf>
    <xf numFmtId="0" fontId="35" fillId="0" borderId="12" xfId="0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Fill="1" applyBorder="1" applyAlignment="1" applyProtection="1">
      <alignment horizontal="center" vertical="center" wrapText="1"/>
      <protection locked="0"/>
    </xf>
    <xf numFmtId="0" fontId="35" fillId="0" borderId="13" xfId="0" applyFont="1" applyFill="1" applyBorder="1" applyAlignment="1" applyProtection="1">
      <alignment horizontal="center" vertical="center" wrapText="1"/>
      <protection locked="0"/>
    </xf>
    <xf numFmtId="0" fontId="35" fillId="0" borderId="14" xfId="0" applyFont="1" applyFill="1" applyBorder="1" applyAlignment="1" applyProtection="1">
      <alignment horizontal="center" vertical="center" wrapText="1"/>
      <protection locked="0"/>
    </xf>
    <xf numFmtId="0" fontId="35" fillId="0" borderId="15" xfId="0" applyFont="1" applyFill="1" applyBorder="1" applyAlignment="1" applyProtection="1">
      <alignment horizontal="center" vertical="center" wrapText="1"/>
      <protection locked="0"/>
    </xf>
    <xf numFmtId="0" fontId="35" fillId="0" borderId="16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 4" xfId="1"/>
  </cellStyles>
  <dxfs count="2">
    <dxf>
      <fill>
        <patternFill patternType="gray125">
          <fgColor theme="0" tint="-0.34998626667073579"/>
          <bgColor auto="1"/>
        </patternFill>
      </fill>
    </dxf>
    <dxf>
      <font>
        <color theme="0" tint="-0.34998626667073579"/>
      </font>
      <numFmt numFmtId="30" formatCode="@"/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mitrienkotn@spzgroup.r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.smykova@vbm.ru" TargetMode="External"/><Relationship Id="rId7" Type="http://schemas.openxmlformats.org/officeDocument/2006/relationships/hyperlink" Target="mailto:samohvalova@samaracable.ru" TargetMode="External"/><Relationship Id="rId12" Type="http://schemas.openxmlformats.org/officeDocument/2006/relationships/hyperlink" Target="mailto:e.kokuyskaya@vbm.ru" TargetMode="External"/><Relationship Id="rId2" Type="http://schemas.openxmlformats.org/officeDocument/2006/relationships/hyperlink" Target="mailto:dmitrienkotn@spzgroup.ru" TargetMode="External"/><Relationship Id="rId1" Type="http://schemas.openxmlformats.org/officeDocument/2006/relationships/hyperlink" Target="mailto:samohvalova@samaracable.ru" TargetMode="External"/><Relationship Id="rId6" Type="http://schemas.openxmlformats.org/officeDocument/2006/relationships/hyperlink" Target="mailto:m.smykova@vbm.ru" TargetMode="External"/><Relationship Id="rId11" Type="http://schemas.openxmlformats.org/officeDocument/2006/relationships/hyperlink" Target="mailto:dmitrienkotn@spzgroup.ru" TargetMode="External"/><Relationship Id="rId5" Type="http://schemas.openxmlformats.org/officeDocument/2006/relationships/hyperlink" Target="mailto:dmitrienkotn@spzgroup.ru" TargetMode="External"/><Relationship Id="rId10" Type="http://schemas.openxmlformats.org/officeDocument/2006/relationships/hyperlink" Target="mailto:samohvalova@samaracable.ru" TargetMode="External"/><Relationship Id="rId4" Type="http://schemas.openxmlformats.org/officeDocument/2006/relationships/hyperlink" Target="mailto:samohvalova@samaracable.ru" TargetMode="External"/><Relationship Id="rId9" Type="http://schemas.openxmlformats.org/officeDocument/2006/relationships/hyperlink" Target="mailto:e.kokuyskaya@vb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80"/>
  <sheetViews>
    <sheetView topLeftCell="A13" workbookViewId="0">
      <selection activeCell="B58" sqref="B58:B59"/>
    </sheetView>
  </sheetViews>
  <sheetFormatPr defaultRowHeight="12.75" x14ac:dyDescent="0.2"/>
  <cols>
    <col min="1" max="1" width="52.5703125" customWidth="1"/>
  </cols>
  <sheetData>
    <row r="1" spans="1:13" x14ac:dyDescent="0.2">
      <c r="B1" s="99"/>
      <c r="M1" t="s">
        <v>124</v>
      </c>
    </row>
    <row r="2" spans="1:13" x14ac:dyDescent="0.2">
      <c r="A2" s="71" t="s">
        <v>100</v>
      </c>
      <c r="B2" s="100" t="str">
        <f>IF(OR(qkAnsw1&lt;&gt;"",qkAnsw2&lt;&gt;"",qkAnsw3&lt;&gt;"",qkAnsw4&lt;&gt;""),"","V")</f>
        <v>V</v>
      </c>
    </row>
    <row r="4" spans="1:13" x14ac:dyDescent="0.2">
      <c r="B4" s="99"/>
    </row>
    <row r="5" spans="1:13" x14ac:dyDescent="0.2">
      <c r="A5" s="60" t="s">
        <v>89</v>
      </c>
      <c r="B5" s="101" t="str">
        <f>IF(q1Answ1 &amp; q1Answ2 &amp; q1Answ3 &amp; q1Answ4&lt;&gt;"","","V")</f>
        <v>V</v>
      </c>
    </row>
    <row r="7" spans="1:13" x14ac:dyDescent="0.2">
      <c r="B7" s="99"/>
    </row>
    <row r="8" spans="1:13" x14ac:dyDescent="0.2">
      <c r="A8" s="60" t="s">
        <v>79</v>
      </c>
      <c r="B8" s="101" t="str">
        <f>IF(q2Answ1 &amp; q2Answ2 &amp; q2Answ3 &lt;&gt;"","","V")</f>
        <v>V</v>
      </c>
    </row>
    <row r="10" spans="1:13" x14ac:dyDescent="0.2">
      <c r="B10" s="99"/>
    </row>
    <row r="11" spans="1:13" x14ac:dyDescent="0.2">
      <c r="A11" s="60" t="s">
        <v>63</v>
      </c>
      <c r="B11" s="101" t="str">
        <f>IF(q3Answ1 &amp; q3Answ2 &amp; q3Answ3 &amp; q3Answ4&lt;&gt;"","","V")</f>
        <v>V</v>
      </c>
    </row>
    <row r="13" spans="1:13" x14ac:dyDescent="0.2">
      <c r="B13" s="99"/>
    </row>
    <row r="14" spans="1:13" x14ac:dyDescent="0.2">
      <c r="A14" s="60" t="s">
        <v>53</v>
      </c>
      <c r="B14" s="101" t="str">
        <f>IF(q4Answ1 &amp; q4Answ2 &amp; q4Answ3 &amp; q4Answ4&lt;&gt;"","","V")</f>
        <v>V</v>
      </c>
    </row>
    <row r="16" spans="1:13" x14ac:dyDescent="0.2">
      <c r="B16" s="99"/>
    </row>
    <row r="17" spans="1:2" x14ac:dyDescent="0.2">
      <c r="A17" s="48" t="s">
        <v>40</v>
      </c>
      <c r="B17" s="101" t="str">
        <f>IF(q5Answ1 &amp; q5Answ2 &amp; q5Answ3 &lt;&gt;"","","V")</f>
        <v>V</v>
      </c>
    </row>
    <row r="19" spans="1:2" x14ac:dyDescent="0.2">
      <c r="B19" s="99"/>
    </row>
    <row r="20" spans="1:2" x14ac:dyDescent="0.2">
      <c r="A20" s="48" t="s">
        <v>88</v>
      </c>
      <c r="B20" s="101" t="str">
        <f>IF(q6Answ1 &amp; q6Answ2 &amp; q6Answ3 &lt;&gt;"","","V")</f>
        <v>V</v>
      </c>
    </row>
    <row r="23" spans="1:2" x14ac:dyDescent="0.2">
      <c r="B23" s="99"/>
    </row>
    <row r="24" spans="1:2" x14ac:dyDescent="0.2">
      <c r="A24" s="48" t="s">
        <v>81</v>
      </c>
      <c r="B24" s="101" t="str">
        <f>IF(q7Answ1 &amp; q7Answ2 &amp; q7Answ3 &amp; q7Answ4&lt;&gt;"","","V")</f>
        <v>V</v>
      </c>
    </row>
    <row r="26" spans="1:2" x14ac:dyDescent="0.2">
      <c r="B26" s="99"/>
    </row>
    <row r="27" spans="1:2" x14ac:dyDescent="0.2">
      <c r="A27" s="48" t="s">
        <v>66</v>
      </c>
      <c r="B27" s="101" t="str">
        <f>IF(q8Answ1 &amp; q8Answ2 &amp; q8Answ3 &lt;&gt;"","","V")</f>
        <v>V</v>
      </c>
    </row>
    <row r="29" spans="1:2" x14ac:dyDescent="0.2">
      <c r="B29" s="99"/>
    </row>
    <row r="30" spans="1:2" x14ac:dyDescent="0.2">
      <c r="A30" s="48" t="s">
        <v>56</v>
      </c>
      <c r="B30" s="101" t="str">
        <f>IF(q9Answ1 &amp; q9Answ2 &amp; q9Answ3 &amp; q9Answ4&lt;&gt;"","","V")</f>
        <v>V</v>
      </c>
    </row>
    <row r="32" spans="1:2" x14ac:dyDescent="0.2">
      <c r="B32" s="99"/>
    </row>
    <row r="33" spans="1:2" x14ac:dyDescent="0.2">
      <c r="A33" s="48" t="s">
        <v>44</v>
      </c>
      <c r="B33" s="101" t="str">
        <f>IF(q10Answ1 &amp; q10Answ2 &amp; q10Answ3 &lt;&gt;"","","V")</f>
        <v>V</v>
      </c>
    </row>
    <row r="36" spans="1:2" x14ac:dyDescent="0.2">
      <c r="A36" s="48" t="s">
        <v>111</v>
      </c>
    </row>
    <row r="37" spans="1:2" x14ac:dyDescent="0.2">
      <c r="B37" s="99"/>
    </row>
    <row r="38" spans="1:2" x14ac:dyDescent="0.2">
      <c r="A38" t="s">
        <v>85</v>
      </c>
      <c r="B38" s="101" t="str">
        <f>IF(q11Answ1 &amp; q11Answ2 &amp; q11Answ3 &lt;&gt;"","","V")</f>
        <v>V</v>
      </c>
    </row>
    <row r="40" spans="1:2" x14ac:dyDescent="0.2">
      <c r="B40" s="99"/>
    </row>
    <row r="41" spans="1:2" x14ac:dyDescent="0.2">
      <c r="A41" t="s">
        <v>84</v>
      </c>
      <c r="B41" s="101" t="str">
        <f>IF(q11_1Answ1 &amp; q11_1Answ2 &amp; q11_1Answ3 &lt;&gt;"","","V")</f>
        <v>V</v>
      </c>
    </row>
    <row r="44" spans="1:2" x14ac:dyDescent="0.2">
      <c r="B44" s="99"/>
    </row>
    <row r="45" spans="1:2" x14ac:dyDescent="0.2">
      <c r="A45" s="48" t="s">
        <v>77</v>
      </c>
      <c r="B45" s="101" t="str">
        <f>IF(q12Answ1 &amp; q12Answ2 &amp; q12Answ3 &lt;&gt;"","","V")</f>
        <v>V</v>
      </c>
    </row>
    <row r="47" spans="1:2" x14ac:dyDescent="0.2">
      <c r="B47" s="99"/>
    </row>
    <row r="48" spans="1:2" x14ac:dyDescent="0.2">
      <c r="A48" t="s">
        <v>76</v>
      </c>
      <c r="B48" s="101" t="str">
        <f>IF( OR(q12Answ1 &amp; q12Answ3="",
                           q12_1Answ1 &amp;q12_1Answ2 &amp; q12_1Answ3 &amp; q12_1Answ4 &amp; q12_1Answ5 &amp; q12_1Answ6 &amp; q12_1Answ7 &amp; q12_1Answ8 &amp; q12_1Answ9 &amp; q12_1Answ10 &amp; q12_1Answ11  &lt;&gt;""
                  ),"","V")</f>
        <v/>
      </c>
    </row>
    <row r="50" spans="1:2" x14ac:dyDescent="0.2">
      <c r="B50" s="99"/>
    </row>
    <row r="51" spans="1:2" x14ac:dyDescent="0.2">
      <c r="A51" s="48" t="s">
        <v>55</v>
      </c>
      <c r="B51" s="101" t="str">
        <f>IF(q12Answ1 &amp; q12Answ3="","","V")</f>
        <v/>
      </c>
    </row>
    <row r="53" spans="1:2" x14ac:dyDescent="0.2">
      <c r="B53" s="99"/>
    </row>
    <row r="54" spans="1:2" x14ac:dyDescent="0.2">
      <c r="A54" s="48" t="s">
        <v>122</v>
      </c>
      <c r="B54" s="101" t="str">
        <f>IF(q14Answ1 &amp; q14Answ2 &amp; q14Answ3 &amp; q14Answ4&lt;&gt;"","","V")</f>
        <v>V</v>
      </c>
    </row>
    <row r="56" spans="1:2" x14ac:dyDescent="0.2">
      <c r="A56" s="48" t="s">
        <v>141</v>
      </c>
    </row>
    <row r="58" spans="1:2" x14ac:dyDescent="0.2">
      <c r="A58" s="48" t="str">
        <f ca="1">"на IV квартал " &amp; YEAR(TODAY())</f>
        <v>на IV квартал 2024</v>
      </c>
      <c r="B58" s="99"/>
    </row>
    <row r="59" spans="1:2" x14ac:dyDescent="0.2">
      <c r="A59" s="130"/>
      <c r="B59" s="101" t="str">
        <f>IF(q15Answ1 &amp; q15Answ2 &amp; q15Answ3 &amp; q15Answ4 &amp; q15Answ5 &amp; q15Answ6 &amp; q15Answ7 &amp; q15Answ8  &amp; q15Answ9 &lt;&gt;"","","V")</f>
        <v>V</v>
      </c>
    </row>
    <row r="60" spans="1:2" x14ac:dyDescent="0.2">
      <c r="A60" s="130"/>
      <c r="B60" s="122"/>
    </row>
    <row r="61" spans="1:2" x14ac:dyDescent="0.2">
      <c r="A61" s="48" t="str">
        <f ca="1">"на IV квартал " &amp; (YEAR(TODAY())+1)</f>
        <v>на IV квартал 2025</v>
      </c>
      <c r="B61" s="99"/>
    </row>
    <row r="62" spans="1:2" x14ac:dyDescent="0.2">
      <c r="B62" s="101" t="str">
        <f>IF(q15_1Answ1 &amp; q15_1Answ2 &amp; q15_1Answ3 &amp; q15_1Answ4 &amp; q15_1Answ5 &amp; q15_1Answ6 &amp; q15_1Answ7 &amp; q15_1Answ8  &amp; q15_1Answ9 &lt;&gt;"","","V")</f>
        <v>V</v>
      </c>
    </row>
    <row r="65" spans="1:2" x14ac:dyDescent="0.2">
      <c r="A65" s="24" t="s">
        <v>22</v>
      </c>
      <c r="B65" s="99"/>
    </row>
    <row r="66" spans="1:2" x14ac:dyDescent="0.2">
      <c r="B66" s="101" t="str">
        <f>IF(m2Answ1 &amp; m2Answ2 &amp; m2Answ3 &amp; m2Answ4 &lt;&gt;"","","V")</f>
        <v>V</v>
      </c>
    </row>
    <row r="68" spans="1:2" x14ac:dyDescent="0.2">
      <c r="A68" s="48" t="s">
        <v>8</v>
      </c>
      <c r="B68" s="99"/>
    </row>
    <row r="69" spans="1:2" x14ac:dyDescent="0.2">
      <c r="B69" s="101" t="str">
        <f>IF(m3Answ1 &amp; m3Answ2 &amp; m3Answ3  &lt;&gt;"","","V")</f>
        <v>V</v>
      </c>
    </row>
    <row r="72" spans="1:2" x14ac:dyDescent="0.2">
      <c r="A72" s="54" t="s">
        <v>27</v>
      </c>
      <c r="B72" s="99"/>
    </row>
    <row r="73" spans="1:2" x14ac:dyDescent="0.2">
      <c r="B73" s="101" t="s">
        <v>112</v>
      </c>
    </row>
    <row r="75" spans="1:2" x14ac:dyDescent="0.2">
      <c r="A75" s="24" t="s">
        <v>114</v>
      </c>
      <c r="B75" s="99"/>
    </row>
    <row r="76" spans="1:2" x14ac:dyDescent="0.2">
      <c r="A76" t="s">
        <v>113</v>
      </c>
      <c r="B76" s="101" t="str">
        <f>IF(m5Answ1 &amp; m5Answ2 &amp; m5Answ3 &amp; m5Answ4 &lt;&gt;"","","V")</f>
        <v>V</v>
      </c>
    </row>
    <row r="79" spans="1:2" x14ac:dyDescent="0.2">
      <c r="A79" s="24" t="s">
        <v>115</v>
      </c>
      <c r="B79" s="99"/>
    </row>
    <row r="80" spans="1:2" x14ac:dyDescent="0.2">
      <c r="A80" s="24" t="s">
        <v>102</v>
      </c>
      <c r="B80" s="101" t="str">
        <f>IF(m6Answ1 &amp; m6Answ2 &amp; m6Answ3  &lt;&gt;"","","V")</f>
        <v>V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X101"/>
  <sheetViews>
    <sheetView showGridLines="0" tabSelected="1" topLeftCell="B1" zoomScaleNormal="100" zoomScaleSheetLayoutView="75" workbookViewId="0">
      <selection activeCell="BM28" sqref="BM28"/>
    </sheetView>
  </sheetViews>
  <sheetFormatPr defaultColWidth="2" defaultRowHeight="10.15" customHeight="1" x14ac:dyDescent="0.2"/>
  <cols>
    <col min="1" max="1" width="1.85546875" style="1" hidden="1" customWidth="1"/>
    <col min="2" max="66" width="2.5703125" style="1" customWidth="1"/>
    <col min="67" max="67" width="2.5703125" style="3" customWidth="1"/>
    <col min="68" max="71" width="2.5703125" style="1" customWidth="1"/>
    <col min="72" max="73" width="2.5703125" style="2" customWidth="1"/>
    <col min="74" max="75" width="2.5703125" style="1" customWidth="1"/>
    <col min="76" max="78" width="2" style="1"/>
    <col min="79" max="79" width="2.140625" style="1" customWidth="1"/>
    <col min="80" max="80" width="2.42578125" style="1" customWidth="1"/>
    <col min="81" max="16384" width="2" style="1"/>
  </cols>
  <sheetData>
    <row r="1" spans="1:76" ht="12.75" customHeight="1" x14ac:dyDescent="0.2">
      <c r="B1" s="71" t="s">
        <v>100</v>
      </c>
      <c r="C1" s="60"/>
      <c r="D1" s="60"/>
      <c r="E1" s="60"/>
      <c r="F1" s="60"/>
      <c r="G1" s="60"/>
      <c r="H1" s="60"/>
      <c r="I1" s="60"/>
      <c r="J1" s="60"/>
      <c r="K1" s="51"/>
      <c r="L1" s="60"/>
      <c r="M1" s="51"/>
      <c r="N1" s="51"/>
      <c r="O1" s="51"/>
      <c r="P1" s="89"/>
      <c r="Q1" s="89"/>
      <c r="R1" s="89"/>
      <c r="S1" s="89"/>
      <c r="T1" s="89"/>
      <c r="U1" s="89"/>
      <c r="V1" s="89"/>
      <c r="W1" s="89"/>
      <c r="X1" s="89" t="s">
        <v>99</v>
      </c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Y1" s="84"/>
      <c r="AZ1" s="84"/>
      <c r="BA1" s="84"/>
      <c r="BB1" s="153" t="s">
        <v>160</v>
      </c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"/>
      <c r="BV1" s="2"/>
    </row>
    <row r="2" spans="1:76" ht="3.75" customHeight="1" x14ac:dyDescent="0.2">
      <c r="A2" s="71"/>
      <c r="B2" s="51"/>
      <c r="C2" s="60"/>
      <c r="D2" s="60"/>
      <c r="E2" s="60"/>
      <c r="F2" s="60"/>
      <c r="G2" s="60"/>
      <c r="H2" s="60"/>
      <c r="I2" s="60"/>
      <c r="J2" s="60"/>
      <c r="K2" s="51"/>
      <c r="L2" s="60"/>
      <c r="M2" s="51"/>
      <c r="N2" s="51"/>
      <c r="O2" s="51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90"/>
      <c r="AY2" s="90"/>
      <c r="AZ2" s="90"/>
      <c r="BA2" s="90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"/>
      <c r="BV2" s="2"/>
    </row>
    <row r="3" spans="1:76" s="51" customFormat="1" ht="12.75" customHeight="1" x14ac:dyDescent="0.2">
      <c r="A3" s="71"/>
      <c r="C3" s="150" t="s">
        <v>98</v>
      </c>
      <c r="D3" s="151"/>
      <c r="E3" s="152"/>
      <c r="F3" s="150" t="s">
        <v>97</v>
      </c>
      <c r="G3" s="151"/>
      <c r="H3" s="152"/>
      <c r="I3" s="150" t="s">
        <v>96</v>
      </c>
      <c r="J3" s="151"/>
      <c r="K3" s="152"/>
      <c r="L3" s="150" t="s">
        <v>95</v>
      </c>
      <c r="M3" s="151"/>
      <c r="N3" s="152"/>
      <c r="P3" s="54"/>
      <c r="Q3" s="54"/>
      <c r="R3" s="54"/>
      <c r="S3" s="54"/>
      <c r="T3" s="54"/>
      <c r="U3" s="54"/>
      <c r="V3" s="54"/>
      <c r="W3" s="54"/>
      <c r="X3" s="54"/>
      <c r="Z3" s="54"/>
      <c r="AC3" s="71" t="s">
        <v>94</v>
      </c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60"/>
      <c r="BU3" s="82"/>
      <c r="BV3" s="81"/>
    </row>
    <row r="4" spans="1:76" s="51" customFormat="1" ht="12.75" customHeight="1" x14ac:dyDescent="0.2">
      <c r="A4" s="80"/>
      <c r="B4" s="80"/>
      <c r="C4" s="141"/>
      <c r="D4" s="142"/>
      <c r="E4" s="143"/>
      <c r="F4" s="144"/>
      <c r="G4" s="145"/>
      <c r="H4" s="146"/>
      <c r="I4" s="147"/>
      <c r="J4" s="148"/>
      <c r="K4" s="149"/>
      <c r="L4" s="147"/>
      <c r="M4" s="148"/>
      <c r="N4" s="149"/>
      <c r="O4" s="86"/>
      <c r="P4" s="60"/>
      <c r="Q4" s="60"/>
      <c r="R4" s="60"/>
      <c r="S4" s="60"/>
      <c r="T4" s="60"/>
      <c r="U4" s="60"/>
      <c r="V4" s="71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48"/>
      <c r="BO4" s="42"/>
      <c r="BP4" s="84"/>
      <c r="BQ4" s="83"/>
      <c r="BR4" s="83"/>
      <c r="BS4" s="60"/>
      <c r="BT4" s="60"/>
      <c r="BU4" s="82"/>
      <c r="BV4" s="88"/>
    </row>
    <row r="5" spans="1:76" s="51" customFormat="1" ht="12.75" customHeight="1" x14ac:dyDescent="0.2">
      <c r="B5" s="1"/>
      <c r="C5" s="3"/>
      <c r="D5" s="3"/>
      <c r="E5" s="54"/>
      <c r="F5" s="54"/>
      <c r="G5" s="54"/>
      <c r="H5" s="3"/>
      <c r="I5" s="3"/>
      <c r="J5" s="3"/>
      <c r="K5" s="3"/>
      <c r="L5" s="3"/>
      <c r="M5" s="80"/>
      <c r="N5" s="80"/>
      <c r="O5" s="3"/>
      <c r="Q5" s="24"/>
      <c r="R5" s="48"/>
      <c r="T5" s="60"/>
      <c r="U5" s="60"/>
      <c r="V5" s="71"/>
      <c r="W5" s="60"/>
      <c r="X5" s="60"/>
      <c r="Y5" s="60"/>
      <c r="Z5" s="60"/>
      <c r="AB5" s="89" t="s">
        <v>93</v>
      </c>
      <c r="AD5" s="60"/>
      <c r="AE5" s="60"/>
      <c r="AF5" s="60"/>
      <c r="AG5" s="60"/>
      <c r="AH5" s="60"/>
      <c r="AI5" s="60"/>
      <c r="AJ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48"/>
      <c r="AX5" s="86" t="s">
        <v>92</v>
      </c>
      <c r="AY5" s="86"/>
      <c r="AZ5" s="86"/>
      <c r="BA5" s="86"/>
      <c r="BB5" s="86"/>
      <c r="BC5" s="86"/>
      <c r="BD5" s="86"/>
      <c r="BE5" s="138"/>
      <c r="BF5" s="139"/>
      <c r="BG5" s="139"/>
      <c r="BH5" s="139"/>
      <c r="BI5" s="139"/>
      <c r="BJ5" s="139"/>
      <c r="BK5" s="139"/>
      <c r="BL5" s="140"/>
      <c r="BM5" s="85"/>
      <c r="BN5" s="85"/>
      <c r="BO5" s="85"/>
      <c r="BP5" s="84"/>
      <c r="BQ5" s="83"/>
      <c r="BR5" s="83"/>
      <c r="BS5" s="60"/>
      <c r="BT5" s="60"/>
      <c r="BU5" s="82"/>
      <c r="BV5" s="88"/>
    </row>
    <row r="6" spans="1:76" s="51" customFormat="1" ht="4.5" customHeight="1" x14ac:dyDescent="0.2"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40"/>
      <c r="Y6" s="31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48"/>
      <c r="BM6" s="85"/>
      <c r="BN6" s="85"/>
      <c r="BO6" s="85"/>
      <c r="BP6" s="84"/>
      <c r="BQ6" s="83"/>
      <c r="BR6" s="83"/>
      <c r="BS6" s="60"/>
      <c r="BT6" s="60"/>
      <c r="BU6" s="82"/>
      <c r="BV6" s="88"/>
    </row>
    <row r="7" spans="1:76" s="80" customFormat="1" ht="12.75" customHeight="1" x14ac:dyDescent="0.25">
      <c r="A7" s="40"/>
      <c r="B7" s="79" t="s">
        <v>90</v>
      </c>
      <c r="C7" s="40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40"/>
      <c r="V7" s="40"/>
      <c r="W7" s="40"/>
      <c r="X7" s="40"/>
      <c r="Y7" s="40"/>
      <c r="Z7" s="71"/>
      <c r="AA7" s="71"/>
      <c r="AC7" s="71"/>
      <c r="AD7" s="71"/>
      <c r="AE7" s="87" t="s">
        <v>159</v>
      </c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86" t="s">
        <v>91</v>
      </c>
      <c r="AY7" s="86"/>
      <c r="AZ7" s="86"/>
      <c r="BA7" s="86"/>
      <c r="BB7" s="86"/>
      <c r="BC7" s="86"/>
      <c r="BD7" s="86"/>
      <c r="BE7" s="138"/>
      <c r="BF7" s="139"/>
      <c r="BG7" s="139"/>
      <c r="BH7" s="139"/>
      <c r="BI7" s="139"/>
      <c r="BJ7" s="139"/>
      <c r="BK7" s="139"/>
      <c r="BL7" s="140"/>
      <c r="BM7" s="85"/>
      <c r="BN7" s="85"/>
      <c r="BO7" s="85"/>
      <c r="BP7" s="84"/>
      <c r="BQ7" s="83"/>
      <c r="BR7" s="83"/>
      <c r="BS7" s="60"/>
      <c r="BT7" s="60"/>
      <c r="BU7" s="82"/>
      <c r="BV7" s="81"/>
    </row>
    <row r="8" spans="1:76" ht="3.75" customHeight="1" x14ac:dyDescent="0.2">
      <c r="B8" s="40"/>
      <c r="C8" s="40"/>
      <c r="D8" s="25"/>
      <c r="E8" s="35"/>
      <c r="F8" s="35"/>
      <c r="G8" s="35"/>
      <c r="H8" s="35"/>
      <c r="I8" s="35"/>
      <c r="J8" s="35"/>
      <c r="K8" s="35"/>
      <c r="L8" s="35"/>
      <c r="M8" s="35"/>
      <c r="N8" s="34"/>
      <c r="O8" s="3"/>
      <c r="P8" s="30"/>
      <c r="Q8" s="32"/>
      <c r="R8" s="30"/>
      <c r="S8" s="40"/>
      <c r="T8" s="33"/>
      <c r="U8" s="40"/>
      <c r="V8" s="40"/>
      <c r="W8" s="40"/>
      <c r="X8" s="40"/>
      <c r="Y8" s="40"/>
      <c r="Z8" s="60"/>
      <c r="AA8" s="60"/>
      <c r="AB8" s="60"/>
      <c r="AC8" s="60"/>
      <c r="AD8" s="60"/>
      <c r="AE8" s="60"/>
      <c r="AF8" s="48"/>
      <c r="AG8" s="48"/>
      <c r="AH8" s="60"/>
      <c r="AI8" s="60"/>
      <c r="AJ8" s="60"/>
      <c r="AK8" s="60"/>
      <c r="AL8" s="60"/>
      <c r="AM8" s="60"/>
      <c r="AX8" s="60"/>
      <c r="AY8" s="60"/>
      <c r="AZ8" s="48"/>
      <c r="BA8" s="60"/>
      <c r="BB8" s="60"/>
      <c r="BC8" s="60"/>
      <c r="BD8" s="60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3"/>
      <c r="BS8" s="7"/>
      <c r="BT8" s="7"/>
      <c r="BU8" s="6"/>
      <c r="BV8" s="5"/>
    </row>
    <row r="9" spans="1:76" s="8" customFormat="1" ht="14.25" customHeight="1" x14ac:dyDescent="0.25">
      <c r="A9" s="162" t="s">
        <v>138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78" t="s">
        <v>139</v>
      </c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14"/>
      <c r="BQ9" s="170" t="s">
        <v>76</v>
      </c>
      <c r="BR9" s="170"/>
      <c r="BS9" s="170"/>
      <c r="BT9" s="170"/>
      <c r="BU9" s="170"/>
      <c r="BV9" s="20"/>
      <c r="BW9" s="22"/>
    </row>
    <row r="10" spans="1:76" ht="3.75" customHeight="1" x14ac:dyDescent="0.25">
      <c r="A10" s="29"/>
      <c r="B10" s="30"/>
      <c r="C10" s="30"/>
      <c r="D10" s="25"/>
      <c r="E10" s="35"/>
      <c r="F10" s="35"/>
      <c r="G10" s="35"/>
      <c r="H10" s="35"/>
      <c r="I10" s="35"/>
      <c r="J10" s="35"/>
      <c r="K10" s="35"/>
      <c r="L10" s="35"/>
      <c r="M10" s="35"/>
      <c r="N10" s="34"/>
      <c r="O10" s="30"/>
      <c r="P10" s="33"/>
      <c r="Q10" s="32"/>
      <c r="R10" s="30"/>
      <c r="S10" s="31"/>
      <c r="T10" s="31"/>
      <c r="U10" s="30"/>
      <c r="V10" s="30"/>
      <c r="W10" s="30"/>
      <c r="X10" s="29"/>
      <c r="Y10" s="29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60"/>
      <c r="AR10" s="78"/>
      <c r="AS10" s="77"/>
      <c r="AT10" s="60"/>
      <c r="BN10" s="7"/>
      <c r="BO10" s="7"/>
      <c r="BP10" s="64"/>
      <c r="BQ10" s="170"/>
      <c r="BR10" s="170"/>
      <c r="BS10" s="170"/>
      <c r="BT10" s="170"/>
      <c r="BU10" s="170"/>
    </row>
    <row r="11" spans="1:76" ht="12.75" customHeight="1" x14ac:dyDescent="0.2">
      <c r="A11" s="51"/>
      <c r="B11" s="51"/>
      <c r="C11" s="60" t="s">
        <v>89</v>
      </c>
      <c r="D11" s="72"/>
      <c r="E11" s="71"/>
      <c r="F11" s="7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48"/>
      <c r="S11" s="70"/>
      <c r="T11" s="51"/>
      <c r="U11" s="51"/>
      <c r="V11" s="51"/>
      <c r="X11" s="36"/>
      <c r="Y11" s="51"/>
      <c r="Z11" s="48" t="s">
        <v>81</v>
      </c>
      <c r="AA11" s="51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51"/>
      <c r="AM11" s="51"/>
      <c r="AN11" s="51"/>
      <c r="AO11" s="51"/>
      <c r="AP11" s="51"/>
      <c r="AQ11" s="51"/>
      <c r="AR11" s="51"/>
      <c r="AS11" s="51"/>
      <c r="AW11" s="36"/>
      <c r="AX11" s="58"/>
      <c r="AY11" s="48" t="s">
        <v>77</v>
      </c>
      <c r="AZ11" s="3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64"/>
      <c r="BP11" s="7"/>
      <c r="BQ11" s="91" t="s">
        <v>73</v>
      </c>
      <c r="BR11" s="92"/>
      <c r="BS11" s="92"/>
      <c r="BT11" s="93"/>
      <c r="BU11" s="94"/>
      <c r="BV11" s="38"/>
      <c r="BW11" s="7"/>
    </row>
    <row r="12" spans="1:76" ht="12.75" customHeight="1" x14ac:dyDescent="0.2">
      <c r="A12" s="51"/>
      <c r="B12" s="51"/>
      <c r="C12" s="63" t="s">
        <v>86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X12" s="36"/>
      <c r="Y12" s="51"/>
      <c r="Z12" s="73" t="s">
        <v>80</v>
      </c>
      <c r="AA12" s="24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W12" s="36"/>
      <c r="AX12" s="58"/>
      <c r="AY12" s="24" t="s">
        <v>105</v>
      </c>
      <c r="AZ12" s="3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64"/>
      <c r="BP12" s="121"/>
      <c r="BQ12" s="91" t="s">
        <v>70</v>
      </c>
      <c r="BR12" s="92"/>
      <c r="BS12" s="92"/>
      <c r="BT12" s="93"/>
      <c r="BU12" s="93"/>
      <c r="BV12" s="105"/>
      <c r="BW12" s="119"/>
      <c r="BX12" s="76"/>
    </row>
    <row r="13" spans="1:76" ht="12.75" customHeight="1" x14ac:dyDescent="0.2">
      <c r="A13" s="51"/>
      <c r="B13" s="51"/>
      <c r="C13" s="51"/>
      <c r="D13" s="51"/>
      <c r="E13" s="51"/>
      <c r="F13" s="61" t="s">
        <v>83</v>
      </c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38"/>
      <c r="R13" s="41"/>
      <c r="S13" s="41"/>
      <c r="T13" s="51"/>
      <c r="U13" s="51"/>
      <c r="V13" s="51"/>
      <c r="X13" s="36"/>
      <c r="Y13" s="51"/>
      <c r="Z13" s="24" t="s">
        <v>78</v>
      </c>
      <c r="AA13" s="51"/>
      <c r="AB13" s="51"/>
      <c r="AC13" s="61" t="s">
        <v>38</v>
      </c>
      <c r="AD13" s="60"/>
      <c r="AE13" s="60"/>
      <c r="AF13" s="60"/>
      <c r="AG13" s="60"/>
      <c r="AH13" s="60"/>
      <c r="AI13" s="60"/>
      <c r="AJ13" s="60"/>
      <c r="AK13" s="60"/>
      <c r="AL13" s="51"/>
      <c r="AM13" s="51"/>
      <c r="AN13" s="38"/>
      <c r="AO13" s="41"/>
      <c r="AP13" s="41"/>
      <c r="AQ13" s="51"/>
      <c r="AR13" s="51"/>
      <c r="AS13" s="51"/>
      <c r="AW13" s="36"/>
      <c r="AX13" s="58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64"/>
      <c r="BP13" s="121"/>
      <c r="BQ13" s="91" t="s">
        <v>67</v>
      </c>
      <c r="BR13" s="92"/>
      <c r="BS13" s="92"/>
      <c r="BT13" s="95"/>
      <c r="BU13" s="95"/>
      <c r="BV13" s="113"/>
      <c r="BW13" s="119"/>
      <c r="BX13" s="76"/>
    </row>
    <row r="14" spans="1:76" ht="12.75" customHeight="1" x14ac:dyDescent="0.2">
      <c r="A14" s="51"/>
      <c r="B14" s="51"/>
      <c r="C14" s="51"/>
      <c r="D14" s="51"/>
      <c r="E14" s="51"/>
      <c r="F14" s="61" t="s">
        <v>15</v>
      </c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41"/>
      <c r="R14" s="38"/>
      <c r="S14" s="41"/>
      <c r="T14" s="51"/>
      <c r="U14" s="51"/>
      <c r="V14" s="51"/>
      <c r="X14" s="36"/>
      <c r="Y14" s="51"/>
      <c r="Z14" s="24"/>
      <c r="AA14" s="60"/>
      <c r="AB14" s="51"/>
      <c r="AC14" s="61" t="s">
        <v>35</v>
      </c>
      <c r="AD14" s="60"/>
      <c r="AE14" s="60"/>
      <c r="AF14" s="60"/>
      <c r="AG14" s="60"/>
      <c r="AH14" s="60"/>
      <c r="AI14" s="60"/>
      <c r="AJ14" s="60"/>
      <c r="AK14" s="60"/>
      <c r="AL14" s="51"/>
      <c r="AM14" s="51"/>
      <c r="AN14" s="41"/>
      <c r="AO14" s="38"/>
      <c r="AP14" s="41"/>
      <c r="AQ14" s="51"/>
      <c r="AR14" s="51"/>
      <c r="AS14" s="51"/>
      <c r="AW14" s="36"/>
      <c r="AX14" s="58"/>
      <c r="AY14" s="7"/>
      <c r="AZ14" s="61" t="s">
        <v>71</v>
      </c>
      <c r="BJ14" s="38"/>
      <c r="BK14" s="46"/>
      <c r="BL14" s="46"/>
      <c r="BN14" s="7"/>
      <c r="BO14" s="64"/>
      <c r="BP14" s="7"/>
      <c r="BQ14" s="91" t="s">
        <v>64</v>
      </c>
      <c r="BR14" s="92"/>
      <c r="BS14" s="96"/>
      <c r="BT14" s="97"/>
      <c r="BU14" s="97"/>
      <c r="BV14" s="113"/>
      <c r="BW14" s="7"/>
    </row>
    <row r="15" spans="1:76" ht="12.75" customHeight="1" x14ac:dyDescent="0.2">
      <c r="A15" s="51"/>
      <c r="B15" s="51"/>
      <c r="C15" s="51"/>
      <c r="D15" s="51"/>
      <c r="E15" s="51"/>
      <c r="F15" s="61" t="s">
        <v>82</v>
      </c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39"/>
      <c r="R15" s="39"/>
      <c r="S15" s="38"/>
      <c r="T15" s="51"/>
      <c r="U15" s="51"/>
      <c r="V15" s="51"/>
      <c r="X15" s="36"/>
      <c r="Y15" s="51"/>
      <c r="Z15" s="24"/>
      <c r="AA15" s="51"/>
      <c r="AB15" s="51"/>
      <c r="AC15" s="61" t="s">
        <v>32</v>
      </c>
      <c r="AD15" s="60"/>
      <c r="AE15" s="60"/>
      <c r="AF15" s="60"/>
      <c r="AG15" s="60"/>
      <c r="AH15" s="60"/>
      <c r="AI15" s="60"/>
      <c r="AJ15" s="60"/>
      <c r="AK15" s="60"/>
      <c r="AL15" s="51"/>
      <c r="AM15" s="51"/>
      <c r="AN15" s="39"/>
      <c r="AO15" s="39"/>
      <c r="AP15" s="38"/>
      <c r="AQ15" s="51"/>
      <c r="AR15" s="51"/>
      <c r="AS15" s="51"/>
      <c r="AW15" s="36"/>
      <c r="AX15" s="58"/>
      <c r="AY15" s="7"/>
      <c r="AZ15" s="61" t="s">
        <v>68</v>
      </c>
      <c r="BJ15" s="46"/>
      <c r="BK15" s="38"/>
      <c r="BL15" s="46"/>
      <c r="BN15" s="7"/>
      <c r="BO15" s="64"/>
      <c r="BP15" s="7"/>
      <c r="BQ15" s="91" t="s">
        <v>62</v>
      </c>
      <c r="BR15" s="96"/>
      <c r="BS15" s="96"/>
      <c r="BT15" s="97"/>
      <c r="BU15" s="97"/>
      <c r="BV15" s="113"/>
      <c r="BW15" s="7"/>
    </row>
    <row r="16" spans="1:76" ht="12.75" customHeight="1" x14ac:dyDescent="0.2">
      <c r="A16" s="51"/>
      <c r="B16" s="51"/>
      <c r="C16" s="51"/>
      <c r="D16" s="51"/>
      <c r="E16" s="51"/>
      <c r="F16" s="61" t="s">
        <v>16</v>
      </c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51"/>
      <c r="S16" s="51"/>
      <c r="T16" s="111"/>
      <c r="U16" s="51"/>
      <c r="V16" s="51"/>
      <c r="X16" s="36"/>
      <c r="Y16" s="51"/>
      <c r="Z16" s="24"/>
      <c r="AA16" s="51"/>
      <c r="AB16" s="51"/>
      <c r="AC16" s="61" t="s">
        <v>16</v>
      </c>
      <c r="AD16" s="60"/>
      <c r="AE16" s="60"/>
      <c r="AF16" s="60"/>
      <c r="AG16" s="60"/>
      <c r="AH16" s="60"/>
      <c r="AI16" s="60"/>
      <c r="AJ16" s="60"/>
      <c r="AK16" s="60"/>
      <c r="AL16" s="51"/>
      <c r="AM16" s="51"/>
      <c r="AN16" s="60"/>
      <c r="AP16" s="51"/>
      <c r="AQ16" s="38"/>
      <c r="AR16" s="51"/>
      <c r="AS16" s="51"/>
      <c r="AV16" s="51"/>
      <c r="AW16" s="36"/>
      <c r="AX16" s="58"/>
      <c r="AY16" s="7"/>
      <c r="AZ16" s="61" t="s">
        <v>65</v>
      </c>
      <c r="BJ16" s="43"/>
      <c r="BK16" s="43"/>
      <c r="BL16" s="38"/>
      <c r="BN16" s="7"/>
      <c r="BO16" s="64"/>
      <c r="BP16" s="7"/>
      <c r="BQ16" s="91" t="s">
        <v>60</v>
      </c>
      <c r="BR16" s="92"/>
      <c r="BS16" s="96"/>
      <c r="BT16" s="97"/>
      <c r="BU16" s="97"/>
      <c r="BV16" s="113"/>
      <c r="BW16" s="7"/>
    </row>
    <row r="17" spans="1:76" ht="12.75" customHeight="1" x14ac:dyDescent="0.2">
      <c r="A17" s="51"/>
      <c r="B17" s="51"/>
      <c r="C17" s="51"/>
      <c r="D17" s="51"/>
      <c r="E17" s="51"/>
      <c r="T17" s="51"/>
      <c r="U17" s="51"/>
      <c r="V17" s="51"/>
      <c r="X17" s="36"/>
      <c r="Y17" s="51"/>
      <c r="AV17" s="51"/>
      <c r="AW17" s="36"/>
      <c r="AX17" s="58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68" t="s">
        <v>106</v>
      </c>
      <c r="BR17" s="92"/>
      <c r="BS17" s="96"/>
      <c r="BT17" s="97"/>
      <c r="BU17" s="97"/>
      <c r="BV17" s="113"/>
      <c r="BW17" s="7"/>
    </row>
    <row r="18" spans="1:76" ht="12.75" customHeight="1" x14ac:dyDescent="0.2">
      <c r="A18" s="51"/>
      <c r="B18" s="51"/>
      <c r="C18" s="60" t="s">
        <v>79</v>
      </c>
      <c r="D18" s="72"/>
      <c r="E18" s="71"/>
      <c r="F18" s="7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48"/>
      <c r="S18" s="70"/>
      <c r="T18" s="51"/>
      <c r="U18" s="51"/>
      <c r="V18" s="51"/>
      <c r="X18" s="36"/>
      <c r="Y18" s="51"/>
      <c r="Z18" s="48" t="s">
        <v>66</v>
      </c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60"/>
      <c r="AM18" s="60"/>
      <c r="AN18" s="60"/>
      <c r="AO18" s="60"/>
      <c r="AP18" s="60"/>
      <c r="AQ18" s="51"/>
      <c r="AR18" s="51"/>
      <c r="AS18" s="51"/>
      <c r="AV18" s="51"/>
      <c r="AW18" s="36"/>
      <c r="AX18" s="58"/>
      <c r="AY18" s="48"/>
      <c r="AZ18" s="3"/>
      <c r="BO18" s="69"/>
      <c r="BP18" s="69"/>
      <c r="BQ18" s="91" t="s">
        <v>107</v>
      </c>
      <c r="BR18" s="96"/>
      <c r="BS18" s="96"/>
      <c r="BT18" s="98"/>
      <c r="BU18" s="98"/>
      <c r="BV18" s="113"/>
    </row>
    <row r="19" spans="1:76" ht="12.75" customHeight="1" x14ac:dyDescent="0.2">
      <c r="A19" s="51"/>
      <c r="B19" s="51"/>
      <c r="C19" s="51" t="s">
        <v>75</v>
      </c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X19" s="36"/>
      <c r="Y19" s="51"/>
      <c r="Z19" s="24"/>
      <c r="AA19" s="51"/>
      <c r="AB19" s="51"/>
      <c r="AC19" s="61" t="s">
        <v>61</v>
      </c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38"/>
      <c r="AO19" s="41"/>
      <c r="AP19" s="41"/>
      <c r="AQ19" s="24"/>
      <c r="AR19" s="51"/>
      <c r="AS19" s="51"/>
      <c r="AV19" s="51"/>
      <c r="AW19" s="36"/>
      <c r="AX19" s="58"/>
      <c r="AY19" s="24"/>
      <c r="AZ19" s="3"/>
      <c r="BO19" s="65"/>
      <c r="BQ19" s="91" t="s">
        <v>108</v>
      </c>
      <c r="BR19" s="96"/>
      <c r="BS19" s="96"/>
      <c r="BT19" s="97"/>
      <c r="BU19" s="97"/>
      <c r="BV19" s="113"/>
      <c r="BW19" s="67"/>
      <c r="BX19" s="3"/>
    </row>
    <row r="20" spans="1:76" ht="12.75" customHeight="1" x14ac:dyDescent="0.2">
      <c r="A20" s="51"/>
      <c r="B20" s="51"/>
      <c r="F20" s="61" t="s">
        <v>74</v>
      </c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38"/>
      <c r="R20" s="41"/>
      <c r="S20" s="41"/>
      <c r="V20" s="51"/>
      <c r="X20" s="36"/>
      <c r="Y20" s="51"/>
      <c r="Z20" s="24"/>
      <c r="AA20" s="51"/>
      <c r="AB20" s="51"/>
      <c r="AC20" s="61" t="s">
        <v>59</v>
      </c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41"/>
      <c r="AO20" s="38"/>
      <c r="AP20" s="41"/>
      <c r="AQ20" s="24"/>
      <c r="AR20" s="51"/>
      <c r="AS20" s="51"/>
      <c r="AV20" s="51"/>
      <c r="AW20" s="36"/>
      <c r="AX20" s="58"/>
      <c r="BO20" s="66"/>
      <c r="BQ20" s="91" t="s">
        <v>109</v>
      </c>
      <c r="BR20" s="97"/>
      <c r="BS20" s="97"/>
      <c r="BT20" s="97"/>
      <c r="BU20" s="97"/>
      <c r="BV20" s="113"/>
      <c r="BW20" s="26"/>
      <c r="BX20" s="3"/>
    </row>
    <row r="21" spans="1:76" ht="12.75" customHeight="1" x14ac:dyDescent="0.2">
      <c r="A21" s="51"/>
      <c r="B21" s="51"/>
      <c r="C21" s="51"/>
      <c r="D21" s="51"/>
      <c r="E21" s="51"/>
      <c r="F21" s="61" t="s">
        <v>72</v>
      </c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41"/>
      <c r="R21" s="38"/>
      <c r="S21" s="41"/>
      <c r="T21" s="51"/>
      <c r="U21" s="51"/>
      <c r="V21" s="51"/>
      <c r="X21" s="36"/>
      <c r="Y21" s="51"/>
      <c r="Z21" s="24"/>
      <c r="AA21" s="51"/>
      <c r="AB21" s="51"/>
      <c r="AC21" s="61" t="s">
        <v>58</v>
      </c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39"/>
      <c r="AO21" s="39"/>
      <c r="AP21" s="38"/>
      <c r="AQ21" s="51"/>
      <c r="AR21" s="51"/>
      <c r="AS21" s="51"/>
      <c r="AV21" s="51"/>
      <c r="AW21" s="36"/>
      <c r="AX21" s="58"/>
      <c r="AY21" s="3"/>
      <c r="AZ21" s="3"/>
      <c r="BO21" s="65"/>
      <c r="BQ21" s="91" t="s">
        <v>110</v>
      </c>
      <c r="BR21" s="96"/>
      <c r="BS21" s="96"/>
      <c r="BT21" s="98"/>
      <c r="BU21" s="98"/>
      <c r="BV21" s="113"/>
      <c r="BW21" s="26"/>
      <c r="BX21" s="3"/>
    </row>
    <row r="22" spans="1:76" ht="12.75" customHeight="1" x14ac:dyDescent="0.2">
      <c r="A22" s="51"/>
      <c r="B22" s="51"/>
      <c r="C22" s="51"/>
      <c r="D22" s="51"/>
      <c r="E22" s="51"/>
      <c r="F22" s="61" t="s">
        <v>69</v>
      </c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39"/>
      <c r="R22" s="39"/>
      <c r="S22" s="38"/>
      <c r="T22" s="51"/>
      <c r="U22" s="51"/>
      <c r="V22" s="51"/>
      <c r="X22" s="36"/>
      <c r="Y22" s="51"/>
      <c r="AX22" s="58"/>
      <c r="AY22" s="48" t="s">
        <v>161</v>
      </c>
      <c r="BO22" s="1"/>
      <c r="BT22" s="1"/>
      <c r="BU22" s="3"/>
      <c r="BW22" s="26"/>
      <c r="BX22" s="3"/>
    </row>
    <row r="23" spans="1:76" ht="12.75" customHeight="1" x14ac:dyDescent="0.2">
      <c r="A23" s="51"/>
      <c r="B23" s="51"/>
      <c r="C23" s="24"/>
      <c r="D23" s="24"/>
      <c r="E23" s="24"/>
      <c r="T23" s="51"/>
      <c r="U23" s="51"/>
      <c r="V23" s="51"/>
      <c r="X23" s="36"/>
      <c r="Y23" s="51"/>
      <c r="Z23" s="48" t="s">
        <v>56</v>
      </c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60"/>
      <c r="AM23" s="60"/>
      <c r="AN23" s="51"/>
      <c r="AO23" s="60"/>
      <c r="AP23" s="60"/>
      <c r="AQ23" s="24"/>
      <c r="AR23" s="24"/>
      <c r="AS23" s="24"/>
      <c r="AV23" s="51"/>
      <c r="AW23" s="36"/>
      <c r="AX23" s="58"/>
      <c r="AY23" s="63" t="s">
        <v>162</v>
      </c>
      <c r="BW23" s="3"/>
      <c r="BX23" s="3"/>
    </row>
    <row r="24" spans="1:76" ht="12.75" customHeight="1" x14ac:dyDescent="0.2">
      <c r="A24" s="51"/>
      <c r="B24" s="51"/>
      <c r="C24" s="60" t="s">
        <v>63</v>
      </c>
      <c r="D24" s="51"/>
      <c r="E24" s="51"/>
      <c r="F24" s="51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51"/>
      <c r="S24" s="51"/>
      <c r="T24" s="51"/>
      <c r="U24" s="51"/>
      <c r="X24" s="36"/>
      <c r="Y24" s="51"/>
      <c r="Z24" s="24"/>
      <c r="AA24" s="51"/>
      <c r="AB24" s="51"/>
      <c r="AC24" s="25" t="s">
        <v>54</v>
      </c>
      <c r="AD24" s="51"/>
      <c r="AE24" s="51"/>
      <c r="AF24" s="51"/>
      <c r="AG24" s="51"/>
      <c r="AH24" s="51"/>
      <c r="AI24" s="51"/>
      <c r="AJ24" s="51"/>
      <c r="AK24" s="51"/>
      <c r="AL24" s="60"/>
      <c r="AM24" s="60"/>
      <c r="AN24" s="41"/>
      <c r="AO24" s="38"/>
      <c r="AP24" s="41"/>
      <c r="AQ24" s="51"/>
      <c r="AR24" s="24"/>
      <c r="AS24" s="24"/>
      <c r="AV24" s="51"/>
      <c r="AW24" s="36"/>
      <c r="AX24" s="58"/>
      <c r="AZ24" s="25" t="s">
        <v>50</v>
      </c>
      <c r="BO24" s="1"/>
      <c r="BT24" s="1"/>
      <c r="BU24" s="3"/>
      <c r="BV24" s="114"/>
      <c r="BW24" s="3"/>
      <c r="BX24" s="3"/>
    </row>
    <row r="25" spans="1:76" ht="12.75" customHeight="1" x14ac:dyDescent="0.2">
      <c r="A25" s="51"/>
      <c r="B25" s="51"/>
      <c r="F25" s="61" t="s">
        <v>61</v>
      </c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38"/>
      <c r="R25" s="41"/>
      <c r="S25" s="41"/>
      <c r="V25" s="51"/>
      <c r="X25" s="36"/>
      <c r="Y25" s="51"/>
      <c r="Z25" s="24"/>
      <c r="AA25" s="51"/>
      <c r="AB25" s="51"/>
      <c r="AC25" s="25" t="s">
        <v>35</v>
      </c>
      <c r="AD25" s="51"/>
      <c r="AE25" s="51"/>
      <c r="AF25" s="51"/>
      <c r="AG25" s="51"/>
      <c r="AH25" s="51"/>
      <c r="AI25" s="51"/>
      <c r="AJ25" s="51"/>
      <c r="AK25" s="51"/>
      <c r="AL25" s="60"/>
      <c r="AM25" s="60"/>
      <c r="AN25" s="39"/>
      <c r="AO25" s="39"/>
      <c r="AP25" s="38"/>
      <c r="AQ25" s="51"/>
      <c r="AR25" s="51"/>
      <c r="AS25" s="24"/>
      <c r="AV25" s="51"/>
      <c r="AW25" s="36"/>
      <c r="AX25" s="58"/>
      <c r="AZ25" s="25" t="s">
        <v>47</v>
      </c>
      <c r="BO25" s="1"/>
      <c r="BT25" s="1"/>
      <c r="BU25" s="3"/>
      <c r="BV25" s="114"/>
      <c r="BW25" s="3"/>
      <c r="BX25" s="3"/>
    </row>
    <row r="26" spans="1:76" ht="12.75" customHeight="1" x14ac:dyDescent="0.2">
      <c r="A26" s="51"/>
      <c r="B26" s="51"/>
      <c r="C26" s="51"/>
      <c r="D26" s="51"/>
      <c r="E26" s="51"/>
      <c r="F26" s="61" t="s">
        <v>59</v>
      </c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41"/>
      <c r="R26" s="38"/>
      <c r="S26" s="41"/>
      <c r="T26" s="51"/>
      <c r="U26" s="51"/>
      <c r="X26" s="36"/>
      <c r="Y26" s="51"/>
      <c r="Z26" s="24"/>
      <c r="AA26" s="51"/>
      <c r="AB26" s="51"/>
      <c r="AC26" s="25" t="s">
        <v>51</v>
      </c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111"/>
      <c r="AR26" s="51"/>
      <c r="AS26" s="24"/>
      <c r="AV26" s="51"/>
      <c r="AW26" s="36"/>
      <c r="AX26" s="58"/>
      <c r="AZ26" s="25" t="s">
        <v>43</v>
      </c>
      <c r="BO26" s="1"/>
      <c r="BT26" s="3"/>
      <c r="BU26" s="3"/>
      <c r="BV26" s="114"/>
      <c r="BW26" s="64"/>
      <c r="BX26" s="64"/>
    </row>
    <row r="27" spans="1:76" ht="12.75" customHeight="1" x14ac:dyDescent="0.2">
      <c r="A27" s="51"/>
      <c r="B27" s="51"/>
      <c r="C27" s="51"/>
      <c r="D27" s="51"/>
      <c r="E27" s="51"/>
      <c r="F27" s="61" t="s">
        <v>58</v>
      </c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39"/>
      <c r="R27" s="39"/>
      <c r="S27" s="38"/>
      <c r="T27" s="51"/>
      <c r="U27" s="51"/>
      <c r="V27" s="51"/>
      <c r="X27" s="36"/>
      <c r="Y27" s="51"/>
      <c r="Z27" s="51"/>
      <c r="AA27" s="51"/>
      <c r="AB27" s="51"/>
      <c r="AC27" s="59" t="s">
        <v>48</v>
      </c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112"/>
      <c r="AS27" s="51"/>
      <c r="AX27" s="58"/>
      <c r="AZ27" s="25" t="s">
        <v>41</v>
      </c>
      <c r="BO27" s="1"/>
      <c r="BT27" s="1"/>
      <c r="BU27" s="3"/>
      <c r="BV27" s="114"/>
    </row>
    <row r="28" spans="1:76" ht="12.75" customHeight="1" x14ac:dyDescent="0.2">
      <c r="A28" s="51"/>
      <c r="B28" s="51"/>
      <c r="C28" s="51"/>
      <c r="D28" s="51"/>
      <c r="E28" s="51"/>
      <c r="F28" s="61" t="s">
        <v>57</v>
      </c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S28" s="51"/>
      <c r="T28" s="111"/>
      <c r="U28" s="51"/>
      <c r="V28" s="51"/>
      <c r="X28" s="36"/>
      <c r="Y28" s="51"/>
      <c r="AX28" s="58"/>
      <c r="AZ28" s="25" t="s">
        <v>36</v>
      </c>
      <c r="BA28" s="25"/>
      <c r="BO28" s="1"/>
      <c r="BT28" s="1"/>
      <c r="BU28" s="3"/>
      <c r="BV28" s="114"/>
    </row>
    <row r="29" spans="1:76" ht="12.75" customHeight="1" x14ac:dyDescent="0.2">
      <c r="A29" s="51"/>
      <c r="B29" s="51"/>
      <c r="V29" s="51"/>
      <c r="X29" s="36"/>
      <c r="Y29" s="51"/>
      <c r="Z29" s="48" t="s">
        <v>44</v>
      </c>
      <c r="AA29" s="3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W29" s="36"/>
      <c r="AX29" s="58"/>
      <c r="AZ29" s="25" t="s">
        <v>33</v>
      </c>
      <c r="BO29" s="1"/>
      <c r="BT29" s="1"/>
      <c r="BV29" s="114"/>
    </row>
    <row r="30" spans="1:76" ht="12.75" customHeight="1" x14ac:dyDescent="0.2">
      <c r="A30" s="51"/>
      <c r="B30" s="51"/>
      <c r="C30" s="60" t="s">
        <v>53</v>
      </c>
      <c r="D30" s="51"/>
      <c r="E30" s="51"/>
      <c r="F30" s="51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51"/>
      <c r="S30" s="51"/>
      <c r="T30" s="51"/>
      <c r="U30" s="51"/>
      <c r="V30" s="51"/>
      <c r="X30" s="36"/>
      <c r="Y30" s="51"/>
      <c r="Z30" s="24" t="s">
        <v>42</v>
      </c>
      <c r="AA30" s="3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W30" s="36"/>
      <c r="AX30" s="58"/>
      <c r="AZ30" s="25" t="s">
        <v>31</v>
      </c>
      <c r="BA30" s="25"/>
      <c r="BO30" s="1"/>
      <c r="BU30" s="3"/>
      <c r="BV30" s="114"/>
    </row>
    <row r="31" spans="1:76" ht="12.75" customHeight="1" x14ac:dyDescent="0.2">
      <c r="A31" s="51"/>
      <c r="B31" s="51"/>
      <c r="C31" s="51"/>
      <c r="D31" s="51"/>
      <c r="E31" s="51"/>
      <c r="F31" s="61" t="s">
        <v>52</v>
      </c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38"/>
      <c r="R31" s="41"/>
      <c r="S31" s="41"/>
      <c r="T31" s="51"/>
      <c r="U31" s="51"/>
      <c r="V31" s="51"/>
      <c r="X31" s="36"/>
      <c r="Y31" s="51"/>
      <c r="Z31" s="24"/>
      <c r="AA31" s="24"/>
      <c r="AB31" s="51"/>
      <c r="AC31" s="61" t="s">
        <v>39</v>
      </c>
      <c r="AD31" s="49"/>
      <c r="AE31" s="49"/>
      <c r="AF31" s="49"/>
      <c r="AG31" s="49"/>
      <c r="AH31" s="49"/>
      <c r="AI31" s="49"/>
      <c r="AJ31" s="49"/>
      <c r="AK31" s="49"/>
      <c r="AL31" s="49"/>
      <c r="AM31" s="60"/>
      <c r="AN31" s="38"/>
      <c r="AO31" s="41"/>
      <c r="AP31" s="41"/>
      <c r="AQ31" s="51"/>
      <c r="AR31" s="51"/>
      <c r="AS31" s="51"/>
      <c r="AW31" s="36"/>
      <c r="AX31" s="58"/>
      <c r="AZ31" s="25" t="s">
        <v>30</v>
      </c>
      <c r="BO31" s="1"/>
      <c r="BT31" s="1"/>
      <c r="BV31" s="114"/>
    </row>
    <row r="32" spans="1:76" ht="12.75" customHeight="1" x14ac:dyDescent="0.2">
      <c r="A32" s="51"/>
      <c r="B32" s="51"/>
      <c r="C32" s="51"/>
      <c r="D32" s="51"/>
      <c r="E32" s="51"/>
      <c r="F32" s="61" t="s">
        <v>49</v>
      </c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41"/>
      <c r="R32" s="38"/>
      <c r="S32" s="41"/>
      <c r="T32" s="24"/>
      <c r="U32" s="51"/>
      <c r="V32" s="51"/>
      <c r="X32" s="36"/>
      <c r="Y32" s="51"/>
      <c r="Z32" s="48"/>
      <c r="AA32" s="24"/>
      <c r="AB32" s="51"/>
      <c r="AC32" s="61" t="s">
        <v>37</v>
      </c>
      <c r="AD32" s="49"/>
      <c r="AE32" s="49"/>
      <c r="AF32" s="49"/>
      <c r="AG32" s="49"/>
      <c r="AH32" s="49"/>
      <c r="AI32" s="49"/>
      <c r="AJ32" s="49"/>
      <c r="AK32" s="49"/>
      <c r="AL32" s="49"/>
      <c r="AM32" s="60"/>
      <c r="AN32" s="41"/>
      <c r="AO32" s="38"/>
      <c r="AP32" s="41"/>
      <c r="AQ32" s="51"/>
      <c r="AR32" s="51"/>
      <c r="AS32" s="24"/>
      <c r="AV32" s="51"/>
      <c r="AW32" s="36"/>
      <c r="AX32" s="58"/>
    </row>
    <row r="33" spans="1:76" ht="12.75" customHeight="1" x14ac:dyDescent="0.2">
      <c r="A33" s="51"/>
      <c r="B33" s="51"/>
      <c r="C33" s="51"/>
      <c r="D33" s="51"/>
      <c r="E33" s="51"/>
      <c r="F33" s="61" t="s">
        <v>46</v>
      </c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39"/>
      <c r="R33" s="39"/>
      <c r="S33" s="38"/>
      <c r="T33" s="24"/>
      <c r="U33" s="24"/>
      <c r="V33" s="51"/>
      <c r="X33" s="36"/>
      <c r="Y33" s="51"/>
      <c r="Z33" s="24"/>
      <c r="AA33" s="24"/>
      <c r="AB33" s="51"/>
      <c r="AC33" s="61" t="s">
        <v>34</v>
      </c>
      <c r="AD33" s="62"/>
      <c r="AE33" s="62"/>
      <c r="AF33" s="62"/>
      <c r="AG33" s="62"/>
      <c r="AH33" s="62"/>
      <c r="AI33" s="62"/>
      <c r="AJ33" s="62"/>
      <c r="AK33" s="62"/>
      <c r="AL33" s="49"/>
      <c r="AM33" s="60"/>
      <c r="AN33" s="39"/>
      <c r="AO33" s="39"/>
      <c r="AP33" s="38"/>
      <c r="AQ33" s="51"/>
      <c r="AR33" s="51"/>
      <c r="AS33" s="24"/>
      <c r="AV33" s="24"/>
      <c r="AW33" s="36"/>
      <c r="AX33" s="58"/>
      <c r="AY33" s="106" t="s">
        <v>116</v>
      </c>
    </row>
    <row r="34" spans="1:76" ht="12.75" customHeight="1" x14ac:dyDescent="0.2">
      <c r="A34" s="51"/>
      <c r="B34" s="51"/>
      <c r="C34" s="51"/>
      <c r="D34" s="51"/>
      <c r="E34" s="51"/>
      <c r="F34" s="61" t="s">
        <v>45</v>
      </c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S34" s="51"/>
      <c r="T34" s="111"/>
      <c r="U34" s="24"/>
      <c r="V34" s="24"/>
      <c r="X34" s="36"/>
      <c r="Y34" s="24"/>
      <c r="Z34" s="3"/>
      <c r="AA34" s="24"/>
      <c r="AB34" s="51"/>
      <c r="AC34" s="51"/>
      <c r="AD34" s="51"/>
      <c r="AS34" s="51"/>
      <c r="AT34" s="51"/>
      <c r="AV34" s="24"/>
      <c r="AW34" s="36"/>
      <c r="AX34" s="58"/>
      <c r="AY34" s="106" t="s">
        <v>117</v>
      </c>
    </row>
    <row r="35" spans="1:76" ht="3.75" customHeight="1" x14ac:dyDescent="0.2">
      <c r="A35" s="51"/>
      <c r="B35" s="51"/>
      <c r="V35" s="24"/>
      <c r="X35" s="36"/>
      <c r="AX35" s="58"/>
    </row>
    <row r="36" spans="1:76" ht="12.75" customHeight="1" x14ac:dyDescent="0.2">
      <c r="A36" s="51"/>
      <c r="B36" s="51"/>
      <c r="T36" s="51"/>
      <c r="X36" s="36"/>
      <c r="Y36" s="164" t="s">
        <v>140</v>
      </c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5"/>
      <c r="AX36" s="58"/>
      <c r="AY36" s="107"/>
      <c r="AZ36" s="107"/>
      <c r="BA36" s="107"/>
      <c r="BB36" s="107"/>
      <c r="BC36" s="108" t="s">
        <v>118</v>
      </c>
      <c r="BD36" s="114"/>
      <c r="BE36" s="107"/>
      <c r="BF36" s="109"/>
      <c r="BG36" s="109"/>
      <c r="BH36" s="109"/>
      <c r="BI36" s="108" t="s">
        <v>119</v>
      </c>
      <c r="BJ36" s="114"/>
      <c r="BK36" s="107"/>
      <c r="BL36" s="107"/>
      <c r="BM36" s="109"/>
      <c r="BN36" s="109"/>
      <c r="BO36" s="108" t="s">
        <v>120</v>
      </c>
      <c r="BP36" s="114"/>
      <c r="BQ36" s="107"/>
      <c r="BR36" s="107"/>
      <c r="BS36" s="109"/>
      <c r="BT36" s="109"/>
      <c r="BU36" s="108" t="s">
        <v>121</v>
      </c>
      <c r="BV36" s="114"/>
    </row>
    <row r="37" spans="1:76" ht="3.75" customHeight="1" x14ac:dyDescent="0.2">
      <c r="A37" s="51"/>
      <c r="B37" s="51"/>
      <c r="U37" s="24"/>
      <c r="V37" s="51"/>
      <c r="X37" s="36"/>
      <c r="Y37" s="24"/>
      <c r="AW37" s="36"/>
      <c r="AX37" s="58"/>
    </row>
    <row r="38" spans="1:76" ht="12.75" customHeight="1" x14ac:dyDescent="0.2">
      <c r="A38" s="51"/>
      <c r="B38" s="51"/>
      <c r="C38" s="48" t="s">
        <v>40</v>
      </c>
      <c r="D38" s="51"/>
      <c r="E38" s="51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51"/>
      <c r="S38" s="51"/>
      <c r="T38" s="60"/>
      <c r="U38" s="24"/>
      <c r="V38" s="51"/>
      <c r="X38" s="36"/>
      <c r="Y38" s="24"/>
      <c r="Z38" s="48" t="s">
        <v>87</v>
      </c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U38" s="24"/>
      <c r="AV38" s="51"/>
      <c r="AW38" s="36"/>
      <c r="AX38" s="58"/>
      <c r="AY38" s="48" t="s">
        <v>141</v>
      </c>
    </row>
    <row r="39" spans="1:76" ht="12.75" customHeight="1" x14ac:dyDescent="0.2">
      <c r="A39" s="51"/>
      <c r="B39" s="51"/>
      <c r="C39" s="24"/>
      <c r="D39" s="51"/>
      <c r="E39" s="51"/>
      <c r="F39" s="61" t="s">
        <v>38</v>
      </c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38"/>
      <c r="R39" s="41"/>
      <c r="S39" s="41"/>
      <c r="T39" s="51"/>
      <c r="U39" s="51"/>
      <c r="V39" s="51"/>
      <c r="X39" s="36"/>
      <c r="Y39" s="51"/>
      <c r="AH39" s="119"/>
      <c r="AI39" s="119"/>
      <c r="AJ39" s="119"/>
      <c r="AK39" s="119"/>
      <c r="AL39" s="119"/>
      <c r="AM39" s="119"/>
      <c r="AN39" s="119"/>
      <c r="AO39" s="119"/>
      <c r="AP39" s="119"/>
      <c r="AV39" s="51"/>
      <c r="AW39" s="36"/>
      <c r="AX39" s="58"/>
      <c r="AY39" s="48" t="s">
        <v>142</v>
      </c>
    </row>
    <row r="40" spans="1:76" ht="12.75" customHeight="1" x14ac:dyDescent="0.2">
      <c r="A40" s="51"/>
      <c r="B40" s="51"/>
      <c r="C40" s="24"/>
      <c r="D40" s="51"/>
      <c r="E40" s="51"/>
      <c r="F40" s="61" t="s">
        <v>35</v>
      </c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41"/>
      <c r="R40" s="38"/>
      <c r="S40" s="41"/>
      <c r="T40" s="51"/>
      <c r="U40" s="51"/>
      <c r="V40" s="51"/>
      <c r="X40" s="36"/>
      <c r="Y40" s="51"/>
      <c r="AG40" s="171" t="s">
        <v>85</v>
      </c>
      <c r="AH40" s="171"/>
      <c r="AI40" s="171"/>
      <c r="AJ40" s="171"/>
      <c r="AK40" s="171"/>
      <c r="AL40" s="171"/>
      <c r="AM40" s="171"/>
      <c r="AN40" s="120"/>
      <c r="AO40" s="171" t="s">
        <v>84</v>
      </c>
      <c r="AP40" s="171"/>
      <c r="AQ40" s="171"/>
      <c r="AR40" s="171"/>
      <c r="AS40" s="171"/>
      <c r="AT40" s="171"/>
      <c r="AU40" s="136"/>
      <c r="AV40" s="51"/>
      <c r="AW40" s="36"/>
      <c r="AX40" s="58"/>
      <c r="BF40" s="54" t="str">
        <f ca="1">"на IV квартал " &amp; YEAR(TODAY())</f>
        <v>на IV квартал 2024</v>
      </c>
      <c r="BN40" s="54" t="str">
        <f ca="1">"на IV квартал " &amp; (YEAR(TODAY())+1)</f>
        <v>на IV квартал 2025</v>
      </c>
      <c r="BO40" s="1"/>
    </row>
    <row r="41" spans="1:76" ht="12.75" customHeight="1" x14ac:dyDescent="0.2">
      <c r="A41" s="51"/>
      <c r="B41" s="51"/>
      <c r="C41" s="24"/>
      <c r="D41" s="51"/>
      <c r="E41" s="51"/>
      <c r="F41" s="61" t="s">
        <v>32</v>
      </c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39"/>
      <c r="R41" s="39"/>
      <c r="S41" s="38"/>
      <c r="T41" s="51"/>
      <c r="V41" s="51"/>
      <c r="W41" s="51"/>
      <c r="X41" s="36"/>
      <c r="Y41" s="51"/>
      <c r="AG41" s="171"/>
      <c r="AH41" s="171"/>
      <c r="AI41" s="171"/>
      <c r="AJ41" s="171"/>
      <c r="AK41" s="171"/>
      <c r="AL41" s="171"/>
      <c r="AM41" s="171"/>
      <c r="AN41" s="120"/>
      <c r="AO41" s="171"/>
      <c r="AP41" s="171"/>
      <c r="AQ41" s="171"/>
      <c r="AR41" s="171"/>
      <c r="AS41" s="171"/>
      <c r="AT41" s="171"/>
      <c r="AU41" s="136"/>
      <c r="AV41" s="51"/>
      <c r="AW41" s="36"/>
      <c r="AX41" s="58"/>
      <c r="AZ41" s="61" t="s">
        <v>143</v>
      </c>
      <c r="BG41" s="123"/>
      <c r="BH41" s="63"/>
      <c r="BI41" s="126"/>
      <c r="BJ41" s="63"/>
      <c r="BK41" s="63"/>
      <c r="BL41" s="63"/>
      <c r="BM41" s="63"/>
      <c r="BN41" s="63"/>
      <c r="BO41" s="63"/>
      <c r="BP41" s="63"/>
      <c r="BQ41" s="126"/>
      <c r="BR41" s="123"/>
      <c r="BT41" s="1"/>
      <c r="BV41" s="118"/>
      <c r="BX41" s="3"/>
    </row>
    <row r="42" spans="1:76" ht="12.75" customHeight="1" x14ac:dyDescent="0.2">
      <c r="A42" s="51"/>
      <c r="B42" s="51"/>
      <c r="C42" s="51"/>
      <c r="X42" s="36"/>
      <c r="Y42" s="51"/>
      <c r="AB42" s="61" t="s">
        <v>9</v>
      </c>
      <c r="AC42" s="74"/>
      <c r="AD42" s="74"/>
      <c r="AE42" s="74"/>
      <c r="AF42" s="74"/>
      <c r="AG42" s="74"/>
      <c r="AH42" s="74"/>
      <c r="AI42" s="74"/>
      <c r="AJ42" s="74"/>
      <c r="AK42" s="38"/>
      <c r="AL42" s="46"/>
      <c r="AM42" s="46"/>
      <c r="AR42" s="38"/>
      <c r="AS42" s="46"/>
      <c r="AT42" s="46"/>
      <c r="AV42" s="51"/>
      <c r="AW42" s="36"/>
      <c r="AX42" s="58"/>
      <c r="AZ42" s="61" t="s">
        <v>144</v>
      </c>
      <c r="BG42" s="123"/>
      <c r="BH42" s="126"/>
      <c r="BI42" s="63"/>
      <c r="BJ42" s="63"/>
      <c r="BK42" s="63"/>
      <c r="BL42" s="63"/>
      <c r="BM42" s="63"/>
      <c r="BN42" s="63"/>
      <c r="BO42" s="63"/>
      <c r="BP42" s="126"/>
      <c r="BQ42" s="63"/>
      <c r="BR42" s="123"/>
      <c r="BT42" s="1"/>
      <c r="BV42" s="118"/>
    </row>
    <row r="43" spans="1:76" ht="12.75" customHeight="1" x14ac:dyDescent="0.2">
      <c r="A43" s="51"/>
      <c r="B43" s="51"/>
      <c r="C43" s="48" t="s">
        <v>88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X43" s="36"/>
      <c r="Y43" s="51"/>
      <c r="AB43" s="61" t="s">
        <v>7</v>
      </c>
      <c r="AC43" s="74"/>
      <c r="AD43" s="74"/>
      <c r="AE43" s="74"/>
      <c r="AF43" s="74"/>
      <c r="AG43" s="74"/>
      <c r="AH43" s="74"/>
      <c r="AI43" s="74"/>
      <c r="AJ43" s="74"/>
      <c r="AK43" s="46"/>
      <c r="AL43" s="38"/>
      <c r="AM43" s="46"/>
      <c r="AR43" s="46"/>
      <c r="AS43" s="38"/>
      <c r="AT43" s="46"/>
      <c r="AV43" s="24"/>
      <c r="AW43" s="36"/>
      <c r="AX43" s="24"/>
      <c r="AZ43" s="61" t="s">
        <v>145</v>
      </c>
      <c r="BG43" s="123"/>
      <c r="BH43" s="63"/>
      <c r="BI43" s="126"/>
      <c r="BJ43" s="63"/>
      <c r="BK43" s="63"/>
      <c r="BL43" s="63"/>
      <c r="BM43" s="63"/>
      <c r="BN43" s="63"/>
      <c r="BO43" s="63"/>
      <c r="BP43" s="63"/>
      <c r="BQ43" s="126"/>
      <c r="BR43" s="123"/>
      <c r="BT43" s="1"/>
      <c r="BV43" s="118"/>
    </row>
    <row r="44" spans="1:76" ht="12.75" customHeight="1" x14ac:dyDescent="0.2">
      <c r="A44" s="51"/>
      <c r="B44" s="51"/>
      <c r="C44" s="24"/>
      <c r="D44" s="51"/>
      <c r="E44" s="51"/>
      <c r="F44" s="61" t="s">
        <v>38</v>
      </c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38"/>
      <c r="R44" s="41"/>
      <c r="S44" s="41"/>
      <c r="T44" s="51"/>
      <c r="X44" s="24"/>
      <c r="Y44" s="58"/>
      <c r="AB44" s="61" t="s">
        <v>5</v>
      </c>
      <c r="AC44" s="75"/>
      <c r="AD44" s="75"/>
      <c r="AE44" s="75"/>
      <c r="AF44" s="75"/>
      <c r="AG44" s="75"/>
      <c r="AH44" s="75"/>
      <c r="AI44" s="75"/>
      <c r="AJ44" s="75"/>
      <c r="AK44" s="43"/>
      <c r="AL44" s="43"/>
      <c r="AM44" s="38"/>
      <c r="AR44" s="43"/>
      <c r="AS44" s="43"/>
      <c r="AT44" s="38"/>
      <c r="AV44" s="24"/>
      <c r="AW44" s="36"/>
      <c r="AX44" s="24"/>
      <c r="AZ44" s="61" t="s">
        <v>146</v>
      </c>
      <c r="BG44" s="123"/>
      <c r="BH44" s="126" t="s">
        <v>151</v>
      </c>
      <c r="BI44" s="63"/>
      <c r="BJ44" s="63"/>
      <c r="BK44" s="63"/>
      <c r="BL44" s="63"/>
      <c r="BM44" s="63"/>
      <c r="BN44" s="63"/>
      <c r="BO44" s="73"/>
      <c r="BP44" s="126"/>
      <c r="BQ44" s="63"/>
      <c r="BR44" s="123"/>
    </row>
    <row r="45" spans="1:76" ht="12.75" customHeight="1" x14ac:dyDescent="0.2">
      <c r="A45" s="51"/>
      <c r="B45" s="51"/>
      <c r="C45" s="24"/>
      <c r="D45" s="51"/>
      <c r="E45" s="51"/>
      <c r="F45" s="61" t="s">
        <v>35</v>
      </c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41"/>
      <c r="R45" s="38"/>
      <c r="S45" s="41"/>
      <c r="T45" s="51"/>
      <c r="X45" s="24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24"/>
      <c r="AZ45" s="61" t="s">
        <v>147</v>
      </c>
      <c r="BG45" s="123"/>
      <c r="BH45" s="63"/>
      <c r="BI45" s="126"/>
      <c r="BJ45" s="63"/>
      <c r="BK45" s="63"/>
      <c r="BL45" s="63"/>
      <c r="BM45" s="63"/>
      <c r="BN45" s="63"/>
      <c r="BO45" s="73"/>
      <c r="BP45" s="63"/>
      <c r="BQ45" s="126"/>
      <c r="BR45" s="123"/>
    </row>
    <row r="46" spans="1:76" ht="12.75" customHeight="1" x14ac:dyDescent="0.2">
      <c r="A46" s="51"/>
      <c r="B46" s="51"/>
      <c r="C46" s="24"/>
      <c r="D46" s="51"/>
      <c r="E46" s="51"/>
      <c r="F46" s="61" t="s">
        <v>32</v>
      </c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39"/>
      <c r="R46" s="39"/>
      <c r="S46" s="38"/>
      <c r="T46" s="24"/>
      <c r="V46" s="51"/>
      <c r="W46" s="51"/>
      <c r="X46" s="24"/>
      <c r="Y46" s="172" t="s">
        <v>123</v>
      </c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4"/>
      <c r="AX46" s="24"/>
      <c r="AZ46" s="61" t="s">
        <v>148</v>
      </c>
      <c r="BG46" s="123"/>
      <c r="BH46" s="126"/>
      <c r="BI46" s="63"/>
      <c r="BJ46" s="63"/>
      <c r="BK46" s="63"/>
      <c r="BL46" s="63"/>
      <c r="BM46" s="63"/>
      <c r="BN46" s="63"/>
      <c r="BO46" s="73"/>
      <c r="BP46" s="126"/>
      <c r="BQ46" s="63"/>
      <c r="BR46" s="123"/>
    </row>
    <row r="47" spans="1:76" ht="12.75" customHeight="1" x14ac:dyDescent="0.2">
      <c r="A47" s="51"/>
      <c r="B47" s="51"/>
      <c r="C47" s="51"/>
      <c r="V47" s="51"/>
      <c r="W47" s="51"/>
      <c r="X47" s="24"/>
      <c r="Y47" s="175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7"/>
      <c r="AX47" s="24"/>
      <c r="AZ47" s="61" t="s">
        <v>149</v>
      </c>
      <c r="BG47" s="123"/>
      <c r="BH47" s="63"/>
      <c r="BI47" s="126"/>
      <c r="BJ47" s="63"/>
      <c r="BK47" s="63"/>
      <c r="BL47" s="63"/>
      <c r="BM47" s="63"/>
      <c r="BN47" s="63"/>
      <c r="BO47" s="73"/>
      <c r="BP47" s="63"/>
      <c r="BQ47" s="126"/>
      <c r="BR47" s="123"/>
    </row>
    <row r="48" spans="1:76" ht="12.75" customHeight="1" x14ac:dyDescent="0.2">
      <c r="A48" s="51"/>
      <c r="B48" s="51"/>
      <c r="C48" s="51"/>
      <c r="V48" s="51"/>
      <c r="W48" s="51"/>
      <c r="X48" s="24"/>
      <c r="Y48" s="175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7"/>
      <c r="AX48" s="24"/>
      <c r="AZ48" s="61" t="s">
        <v>150</v>
      </c>
      <c r="BG48" s="123"/>
      <c r="BH48" s="126"/>
      <c r="BI48" s="63"/>
      <c r="BJ48" s="63"/>
      <c r="BK48" s="63"/>
      <c r="BL48" s="63"/>
      <c r="BM48" s="63"/>
      <c r="BN48" s="63"/>
      <c r="BO48" s="73"/>
      <c r="BP48" s="126"/>
      <c r="BQ48" s="63"/>
      <c r="BR48" s="123"/>
    </row>
    <row r="49" spans="1:75" ht="12.75" customHeight="1" x14ac:dyDescent="0.2">
      <c r="A49" s="51"/>
      <c r="B49" s="51"/>
      <c r="C49" s="51"/>
      <c r="V49" s="51"/>
      <c r="W49" s="51"/>
      <c r="X49" s="24"/>
      <c r="Y49" s="178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80"/>
      <c r="AX49" s="24"/>
      <c r="AY49" s="107"/>
      <c r="AZ49" s="61" t="s">
        <v>16</v>
      </c>
      <c r="BB49" s="107"/>
      <c r="BC49" s="108"/>
      <c r="BE49" s="107"/>
      <c r="BF49" s="109"/>
      <c r="BG49" s="124"/>
      <c r="BH49" s="63"/>
      <c r="BI49" s="128"/>
      <c r="BJ49" s="118"/>
      <c r="BK49" s="127"/>
      <c r="BL49" s="63"/>
      <c r="BM49" s="127"/>
      <c r="BN49" s="127"/>
      <c r="BO49" s="129"/>
      <c r="BP49" s="118"/>
      <c r="BQ49" s="128"/>
      <c r="BR49" s="125"/>
      <c r="BT49" s="109"/>
      <c r="BU49" s="108"/>
      <c r="BV49" s="118"/>
    </row>
    <row r="50" spans="1:75" ht="3.75" customHeight="1" x14ac:dyDescent="0.2">
      <c r="A50" s="51"/>
      <c r="B50" s="51"/>
      <c r="C50" s="51"/>
      <c r="V50" s="51"/>
      <c r="W50" s="51"/>
      <c r="X50" s="24"/>
      <c r="Y50" s="51"/>
      <c r="Z50" s="3"/>
      <c r="AA50" s="24"/>
      <c r="AB50" s="51"/>
      <c r="AC50" s="51"/>
      <c r="AD50" s="51"/>
      <c r="AS50" s="51"/>
      <c r="AT50" s="51"/>
      <c r="AU50" s="24"/>
      <c r="AV50" s="24"/>
      <c r="AW50" s="24"/>
      <c r="AX50" s="24"/>
      <c r="AY50" s="107"/>
      <c r="AZ50" s="107"/>
      <c r="BA50" s="107"/>
      <c r="BB50" s="107"/>
      <c r="BC50" s="108"/>
      <c r="BD50" s="118"/>
      <c r="BE50" s="107"/>
      <c r="BF50" s="109"/>
      <c r="BG50" s="109"/>
      <c r="BH50" s="109"/>
      <c r="BI50" s="108"/>
      <c r="BJ50" s="118"/>
      <c r="BK50" s="107"/>
      <c r="BL50" s="107"/>
      <c r="BM50" s="109"/>
      <c r="BN50" s="109"/>
      <c r="BO50" s="108"/>
      <c r="BP50" s="118"/>
      <c r="BQ50" s="107"/>
      <c r="BR50" s="107"/>
      <c r="BS50" s="109"/>
      <c r="BT50" s="109"/>
      <c r="BU50" s="108"/>
      <c r="BV50" s="118"/>
    </row>
    <row r="51" spans="1:75" ht="13.5" customHeight="1" x14ac:dyDescent="0.2">
      <c r="A51" s="163" t="s">
        <v>29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  <c r="BP51" s="163"/>
      <c r="BQ51" s="163"/>
      <c r="BR51" s="163"/>
      <c r="BS51" s="163"/>
      <c r="BT51" s="163"/>
      <c r="BU51" s="163"/>
      <c r="BV51" s="163"/>
      <c r="BW51" s="117"/>
    </row>
    <row r="52" spans="1:75" ht="3.75" customHeight="1" x14ac:dyDescent="0.25">
      <c r="R52" s="3"/>
      <c r="S52" s="3"/>
      <c r="T52" s="57"/>
      <c r="U52" s="57"/>
      <c r="V52" s="3"/>
      <c r="W52" s="5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P52" s="3"/>
      <c r="BQ52" s="3"/>
      <c r="BR52" s="3"/>
      <c r="BS52" s="3"/>
      <c r="BT52" s="1"/>
      <c r="BU52" s="56"/>
      <c r="BV52" s="55"/>
    </row>
    <row r="53" spans="1:75" ht="12.75" customHeight="1" x14ac:dyDescent="0.2">
      <c r="C53" s="24" t="s">
        <v>28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51"/>
      <c r="O53" s="51"/>
      <c r="P53" s="51"/>
      <c r="Q53" s="51"/>
      <c r="R53" s="51"/>
      <c r="S53" s="24"/>
      <c r="T53" s="24"/>
      <c r="V53" s="3"/>
      <c r="X53" s="36"/>
      <c r="Z53" s="54" t="s">
        <v>27</v>
      </c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3"/>
      <c r="AW53" s="36"/>
      <c r="AY53" s="24" t="s">
        <v>104</v>
      </c>
      <c r="AZ53" s="24" t="str">
        <f ca="1">"Как изменится " &amp;
IF(LOWER(LEFT(TRIM(ОтчётныйПериод),3))="дек","в I квартале ",
IF(LOWER(LEFT(TRIM(ОтчётныйПериод),3))="мар","во II квартале ",
IF(LOWER(LEFT(TRIM(ОтчётныйПериод),3))="июн","в III квартале ",
IF(LOWER(LEFT(TRIM(ОтчётныйПериод),3))="сен","в IV квартале ","")))) &amp; IFERROR(MID(ОтчётныйПериод,SEARCH("20",ОтчётныйПериод),4),YEAR(TODAY())) +IF(LOWER(LEFT(TRIM(ОтчётныйПериод),3))="дек",1,0) &amp;" г."</f>
        <v>Как изменится в III квартале 2024 г.</v>
      </c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6"/>
      <c r="BT53" s="3"/>
      <c r="BU53" s="3"/>
      <c r="BV53" s="3"/>
      <c r="BW53" s="3"/>
    </row>
    <row r="54" spans="1:75" s="3" customFormat="1" ht="12.75" customHeight="1" x14ac:dyDescent="0.2">
      <c r="C54" s="24" t="s">
        <v>26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41"/>
      <c r="S54" s="47"/>
      <c r="T54" s="24"/>
      <c r="X54" s="36"/>
      <c r="Z54" s="48" t="str">
        <f ca="1">"Вашего предприятия " &amp; $C$55</f>
        <v>Вашего предприятия во II квартале 2024 г.</v>
      </c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W54" s="36"/>
      <c r="AY54" s="24"/>
      <c r="AZ54" s="24" t="s">
        <v>101</v>
      </c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</row>
    <row r="55" spans="1:75" s="3" customFormat="1" ht="12.75" customHeight="1" x14ac:dyDescent="0.2">
      <c r="C55" s="24" t="str">
        <f ca="1">IF(LOWER(LEFT(TRIM(ОтчётныйПериод),3))="дек","в IV квартале ",
  IF(LOWER(LEFT(TRIM(ОтчётныйПериод),3))="мар","в I квартале ",
  IF(LOWER(LEFT(TRIM(ОтчётныйПериод),3))="июн","во II квартале ",
  IF(LOWER(LEFT(TRIM(ОтчётныйПериод),3))="сен","в III квартале ","")))) &amp;
  IFERROR(MID(ОтчётныйПериод,SEARCH("20",ОтчётныйПериод),4),YEAR(TODAY())) -0*IF(LOWER(LEFT(TRIM(ОтчётныйПериод),3))="янв",1,0) &amp; " г."</f>
        <v>во II квартале 2024 г.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166"/>
      <c r="S55" s="167"/>
      <c r="T55" s="167"/>
      <c r="U55" s="167"/>
      <c r="V55" s="168"/>
      <c r="W55" s="24" t="s">
        <v>25</v>
      </c>
      <c r="X55" s="36"/>
      <c r="AW55" s="36"/>
      <c r="AY55" s="26"/>
      <c r="AZ55" s="26"/>
      <c r="BA55" s="26"/>
      <c r="BB55" s="25" t="s">
        <v>23</v>
      </c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8"/>
      <c r="BP55" s="44"/>
      <c r="BQ55" s="44"/>
      <c r="BS55" s="38"/>
      <c r="BT55" s="46"/>
      <c r="BU55" s="46"/>
    </row>
    <row r="56" spans="1:75" s="3" customFormat="1" ht="12.75" customHeight="1" x14ac:dyDescent="0.2">
      <c r="X56" s="36"/>
      <c r="Z56" s="25" t="s">
        <v>24</v>
      </c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53"/>
      <c r="AR56" s="53"/>
      <c r="AS56" s="53"/>
      <c r="AT56" s="48"/>
      <c r="AU56" s="48"/>
      <c r="AV56" s="114"/>
      <c r="AW56" s="36"/>
      <c r="AY56" s="26"/>
      <c r="AZ56" s="26"/>
      <c r="BA56" s="26"/>
      <c r="BB56" s="25" t="s">
        <v>20</v>
      </c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44"/>
      <c r="BP56" s="44"/>
      <c r="BQ56" s="44"/>
      <c r="BS56" s="46"/>
      <c r="BT56" s="38"/>
      <c r="BU56" s="46"/>
    </row>
    <row r="57" spans="1:75" s="3" customFormat="1" ht="12.75" customHeight="1" x14ac:dyDescent="0.2">
      <c r="C57" s="24" t="s">
        <v>22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X57" s="36"/>
      <c r="AW57" s="36"/>
      <c r="AY57" s="26"/>
      <c r="AZ57" s="26"/>
      <c r="BA57" s="26"/>
      <c r="BB57" s="25" t="s">
        <v>19</v>
      </c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44"/>
      <c r="BP57" s="44"/>
      <c r="BQ57" s="28"/>
      <c r="BS57" s="43"/>
      <c r="BT57" s="43"/>
      <c r="BU57" s="38"/>
    </row>
    <row r="58" spans="1:75" s="3" customFormat="1" ht="12.75" customHeight="1" x14ac:dyDescent="0.2">
      <c r="C58" s="24" t="str">
        <f ca="1">"предприятия " &amp;$C$55</f>
        <v>предприятия во II квартале 2024 г.</v>
      </c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X58" s="36"/>
      <c r="Z58" s="25" t="s">
        <v>21</v>
      </c>
      <c r="AA58" s="25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52"/>
      <c r="AR58" s="52"/>
      <c r="AS58" s="52"/>
      <c r="AV58" s="114"/>
      <c r="AW58" s="36"/>
      <c r="AY58" s="26"/>
      <c r="AZ58" s="26"/>
      <c r="BA58" s="26"/>
      <c r="BB58" s="25" t="s">
        <v>16</v>
      </c>
      <c r="BC58" s="26"/>
      <c r="BD58" s="27"/>
      <c r="BE58" s="27"/>
      <c r="BF58" s="27"/>
      <c r="BG58" s="27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S58" s="26"/>
      <c r="BV58" s="114"/>
    </row>
    <row r="59" spans="1:75" s="3" customFormat="1" ht="12.75" customHeight="1" x14ac:dyDescent="0.2">
      <c r="D59" s="26"/>
      <c r="E59" s="26"/>
      <c r="F59" s="25" t="s">
        <v>18</v>
      </c>
      <c r="G59" s="26"/>
      <c r="H59" s="26"/>
      <c r="I59" s="26"/>
      <c r="J59" s="26"/>
      <c r="K59" s="26"/>
      <c r="L59" s="26"/>
      <c r="M59" s="26"/>
      <c r="N59" s="26"/>
      <c r="O59" s="26"/>
      <c r="Q59" s="38"/>
      <c r="R59" s="41"/>
      <c r="S59" s="41"/>
      <c r="T59" s="51"/>
      <c r="V59" s="24"/>
      <c r="X59" s="36"/>
      <c r="AW59" s="36"/>
    </row>
    <row r="60" spans="1:75" s="3" customFormat="1" ht="12.75" customHeight="1" x14ac:dyDescent="0.2">
      <c r="D60" s="26"/>
      <c r="E60" s="26"/>
      <c r="F60" s="25" t="s">
        <v>15</v>
      </c>
      <c r="G60" s="26"/>
      <c r="H60" s="26"/>
      <c r="I60" s="26"/>
      <c r="J60" s="26"/>
      <c r="K60" s="26"/>
      <c r="L60" s="26"/>
      <c r="M60" s="26"/>
      <c r="N60" s="26"/>
      <c r="O60" s="26"/>
      <c r="Q60" s="41"/>
      <c r="R60" s="38"/>
      <c r="S60" s="41"/>
      <c r="T60" s="24"/>
      <c r="V60" s="24"/>
      <c r="X60" s="36"/>
      <c r="Z60" s="25" t="s">
        <v>17</v>
      </c>
      <c r="AA60" s="25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52"/>
      <c r="AR60" s="52"/>
      <c r="AS60" s="52"/>
      <c r="AV60" s="114"/>
      <c r="AW60" s="36"/>
      <c r="AY60" s="54" t="s">
        <v>103</v>
      </c>
      <c r="AZ60" s="24" t="str">
        <f ca="1">AZ53</f>
        <v>Как изменится в III квартале 2024 г.</v>
      </c>
      <c r="BA60" s="48"/>
      <c r="BB60" s="48"/>
      <c r="BC60" s="48"/>
      <c r="BD60" s="48"/>
      <c r="BE60" s="48"/>
      <c r="BF60" s="48"/>
      <c r="BG60" s="48"/>
      <c r="BL60" s="24"/>
      <c r="BM60" s="24"/>
    </row>
    <row r="61" spans="1:75" s="3" customFormat="1" ht="12.75" customHeight="1" x14ac:dyDescent="0.2">
      <c r="D61" s="26"/>
      <c r="E61" s="26"/>
      <c r="F61" s="25" t="s">
        <v>14</v>
      </c>
      <c r="G61" s="26"/>
      <c r="H61" s="26"/>
      <c r="I61" s="26"/>
      <c r="J61" s="26"/>
      <c r="K61" s="26"/>
      <c r="L61" s="26"/>
      <c r="M61" s="26"/>
      <c r="N61" s="26"/>
      <c r="O61" s="26"/>
      <c r="Q61" s="39"/>
      <c r="R61" s="39"/>
      <c r="S61" s="38"/>
      <c r="T61" s="24"/>
      <c r="V61" s="26"/>
      <c r="X61" s="36"/>
      <c r="AA61" s="25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52"/>
      <c r="AR61" s="52"/>
      <c r="AS61" s="52"/>
      <c r="AW61" s="36"/>
      <c r="AY61" s="24" t="s">
        <v>11</v>
      </c>
      <c r="AZ61" s="24" t="s">
        <v>102</v>
      </c>
      <c r="BA61" s="24"/>
      <c r="BB61" s="24"/>
      <c r="BC61" s="24"/>
      <c r="BD61" s="24"/>
      <c r="BE61" s="24"/>
      <c r="BF61" s="24"/>
      <c r="BG61" s="24"/>
      <c r="BH61" s="49"/>
      <c r="BI61" s="49"/>
      <c r="BJ61" s="49"/>
      <c r="BK61" s="49"/>
      <c r="BU61" s="26"/>
    </row>
    <row r="62" spans="1:75" s="3" customFormat="1" ht="12.75" customHeight="1" x14ac:dyDescent="0.2">
      <c r="D62" s="26"/>
      <c r="E62" s="26"/>
      <c r="F62" s="25" t="s">
        <v>12</v>
      </c>
      <c r="G62" s="26"/>
      <c r="H62" s="26"/>
      <c r="I62" s="26"/>
      <c r="J62" s="26"/>
      <c r="K62" s="26"/>
      <c r="L62" s="26"/>
      <c r="M62" s="26"/>
      <c r="N62" s="26"/>
      <c r="O62" s="26"/>
      <c r="Q62" s="51"/>
      <c r="R62" s="1"/>
      <c r="S62" s="51"/>
      <c r="T62" s="114"/>
      <c r="V62" s="26"/>
      <c r="X62" s="36"/>
      <c r="Z62" s="25" t="s">
        <v>13</v>
      </c>
      <c r="AA62" s="25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52"/>
      <c r="AR62" s="52"/>
      <c r="AS62" s="52"/>
      <c r="AT62" s="26"/>
      <c r="AV62" s="114"/>
      <c r="AW62" s="36"/>
      <c r="AY62" s="26"/>
      <c r="AZ62" s="25"/>
      <c r="BA62" s="45"/>
      <c r="BB62" s="25" t="s">
        <v>9</v>
      </c>
      <c r="BC62" s="45"/>
      <c r="BD62" s="45"/>
      <c r="BE62" s="45"/>
      <c r="BF62" s="26"/>
      <c r="BG62" s="45"/>
      <c r="BH62" s="49"/>
      <c r="BI62" s="49"/>
      <c r="BJ62" s="49"/>
      <c r="BK62" s="49"/>
      <c r="BL62" s="49"/>
      <c r="BM62" s="48"/>
      <c r="BN62" s="41"/>
      <c r="BO62" s="47"/>
      <c r="BP62" s="41"/>
      <c r="BQ62" s="24"/>
      <c r="BR62" s="24"/>
      <c r="BS62" s="38"/>
      <c r="BT62" s="46"/>
      <c r="BU62" s="46"/>
    </row>
    <row r="63" spans="1:75" s="3" customFormat="1" ht="12.75" customHeight="1" x14ac:dyDescent="0.2">
      <c r="V63" s="26"/>
      <c r="X63" s="36"/>
      <c r="AW63" s="36"/>
      <c r="AY63" s="26"/>
      <c r="AZ63" s="25"/>
      <c r="BA63" s="45"/>
      <c r="BB63" s="25" t="s">
        <v>7</v>
      </c>
      <c r="BC63" s="45"/>
      <c r="BD63" s="45"/>
      <c r="BE63" s="45"/>
      <c r="BF63" s="26"/>
      <c r="BG63" s="45"/>
      <c r="BH63" s="45"/>
      <c r="BI63" s="45"/>
      <c r="BJ63" s="45"/>
      <c r="BK63" s="45"/>
      <c r="BL63" s="49"/>
      <c r="BM63" s="48"/>
      <c r="BN63" s="24"/>
      <c r="BO63" s="47"/>
      <c r="BP63" s="41"/>
      <c r="BQ63" s="24"/>
      <c r="BR63" s="24"/>
      <c r="BS63" s="46"/>
      <c r="BT63" s="38"/>
      <c r="BU63" s="46"/>
    </row>
    <row r="64" spans="1:75" s="3" customFormat="1" ht="12.75" customHeight="1" x14ac:dyDescent="0.2">
      <c r="C64" s="48" t="s">
        <v>8</v>
      </c>
      <c r="D64" s="24"/>
      <c r="V64" s="26"/>
      <c r="X64" s="36"/>
      <c r="Z64" s="25" t="s">
        <v>10</v>
      </c>
      <c r="AA64" s="25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24"/>
      <c r="AR64" s="50"/>
      <c r="AS64" s="50"/>
      <c r="AT64" s="24"/>
      <c r="AV64" s="114"/>
      <c r="AW64" s="36"/>
      <c r="AY64" s="26"/>
      <c r="AZ64" s="26"/>
      <c r="BA64" s="26"/>
      <c r="BB64" s="25" t="s">
        <v>5</v>
      </c>
      <c r="BC64" s="45"/>
      <c r="BD64" s="45"/>
      <c r="BE64" s="45"/>
      <c r="BF64" s="26"/>
      <c r="BG64" s="45"/>
      <c r="BH64" s="45"/>
      <c r="BI64" s="45"/>
      <c r="BJ64" s="45"/>
      <c r="BK64" s="45"/>
      <c r="BL64" s="45"/>
      <c r="BM64" s="25"/>
      <c r="BN64" s="26"/>
      <c r="BO64" s="28"/>
      <c r="BP64" s="44"/>
      <c r="BQ64" s="44"/>
      <c r="BR64" s="26"/>
      <c r="BS64" s="43"/>
      <c r="BT64" s="43"/>
      <c r="BU64" s="38"/>
    </row>
    <row r="65" spans="3:75" s="3" customFormat="1" ht="12.75" customHeight="1" x14ac:dyDescent="0.2">
      <c r="C65" s="24" t="str">
        <f ca="1">"предприятия работниками " &amp; $C$55</f>
        <v>предприятия работниками во II квартале 2024 г.</v>
      </c>
      <c r="D65" s="24"/>
      <c r="X65" s="36"/>
      <c r="AW65" s="36"/>
      <c r="AY65" s="40"/>
      <c r="AZ65" s="40"/>
      <c r="BA65" s="40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40"/>
      <c r="BT65" s="40"/>
      <c r="BU65" s="40"/>
      <c r="BV65" s="40"/>
      <c r="BW65" s="40"/>
    </row>
    <row r="66" spans="3:75" s="3" customFormat="1" ht="12.75" customHeight="1" x14ac:dyDescent="0.2">
      <c r="F66" s="25" t="s">
        <v>4</v>
      </c>
      <c r="Q66" s="38"/>
      <c r="R66" s="41"/>
      <c r="S66" s="41"/>
      <c r="X66" s="36"/>
      <c r="Z66" s="25" t="s">
        <v>6</v>
      </c>
      <c r="AV66" s="114"/>
      <c r="AW66" s="36"/>
      <c r="AY66" s="131" t="s">
        <v>158</v>
      </c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2"/>
      <c r="BM66" s="102"/>
      <c r="BN66" s="102"/>
      <c r="BO66" s="102"/>
      <c r="BP66" s="102"/>
      <c r="BQ66" s="102"/>
      <c r="BR66" s="102"/>
      <c r="BS66" s="102"/>
      <c r="BT66" s="132"/>
      <c r="BU66" s="132"/>
      <c r="BV66" s="132"/>
      <c r="BW66" s="132"/>
    </row>
    <row r="67" spans="3:75" s="3" customFormat="1" ht="12.75" customHeight="1" x14ac:dyDescent="0.2">
      <c r="F67" s="25" t="s">
        <v>3</v>
      </c>
      <c r="Q67" s="41"/>
      <c r="R67" s="38"/>
      <c r="S67" s="41"/>
      <c r="X67" s="36"/>
      <c r="AW67" s="36"/>
      <c r="AY67" s="103"/>
      <c r="AZ67" s="103"/>
      <c r="BA67" s="103"/>
      <c r="BB67" s="104"/>
      <c r="BC67" s="104"/>
      <c r="BD67" s="104"/>
      <c r="BE67" s="104"/>
      <c r="BF67" s="104"/>
      <c r="BG67" s="104"/>
      <c r="BH67" s="104"/>
      <c r="BI67" s="104"/>
      <c r="BJ67" s="104"/>
      <c r="BK67" s="104"/>
      <c r="BL67" s="104"/>
      <c r="BM67" s="104"/>
      <c r="BN67" s="104"/>
      <c r="BO67" s="104"/>
      <c r="BP67" s="104"/>
      <c r="BQ67" s="104"/>
      <c r="BR67" s="104"/>
      <c r="BS67" s="103"/>
      <c r="BT67" s="132"/>
      <c r="BU67" s="132"/>
      <c r="BV67" s="132"/>
      <c r="BW67" s="132"/>
    </row>
    <row r="68" spans="3:75" s="3" customFormat="1" ht="12.75" customHeight="1" x14ac:dyDescent="0.25">
      <c r="C68" s="37"/>
      <c r="D68" s="37"/>
      <c r="E68" s="37"/>
      <c r="F68" s="25" t="s">
        <v>1</v>
      </c>
      <c r="O68" s="37"/>
      <c r="P68" s="37"/>
      <c r="Q68" s="39"/>
      <c r="R68" s="39"/>
      <c r="S68" s="38"/>
      <c r="T68" s="37"/>
      <c r="U68" s="37"/>
      <c r="X68" s="36"/>
      <c r="Z68" s="25" t="s">
        <v>2</v>
      </c>
      <c r="AV68" s="114"/>
      <c r="AW68" s="36"/>
      <c r="AY68" s="103"/>
      <c r="AZ68" s="169" t="s">
        <v>157</v>
      </c>
      <c r="BA68" s="169"/>
      <c r="BB68" s="169"/>
      <c r="BC68" s="169"/>
      <c r="BD68" s="169"/>
      <c r="BE68" s="169"/>
      <c r="BF68" s="169"/>
      <c r="BG68" s="169"/>
      <c r="BH68" s="169"/>
      <c r="BI68" s="169"/>
      <c r="BJ68" s="169"/>
      <c r="BK68" s="169"/>
      <c r="BL68" s="169"/>
      <c r="BM68" s="169"/>
      <c r="BN68" s="169"/>
      <c r="BO68" s="169"/>
      <c r="BP68" s="169"/>
      <c r="BQ68" s="169"/>
      <c r="BR68" s="169"/>
      <c r="BS68" s="169"/>
      <c r="BT68" s="169"/>
      <c r="BU68" s="169"/>
      <c r="BV68" s="169"/>
      <c r="BW68" s="103"/>
    </row>
    <row r="69" spans="3:75" s="23" customFormat="1" ht="10.5" customHeight="1" x14ac:dyDescent="0.2"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3"/>
      <c r="BV69" s="134"/>
      <c r="BW69" s="135"/>
    </row>
    <row r="70" spans="3:75" s="8" customFormat="1" ht="13.5" customHeight="1" x14ac:dyDescent="0.2">
      <c r="C70" s="158" t="s">
        <v>163</v>
      </c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158"/>
      <c r="BN70" s="158"/>
      <c r="BO70" s="158"/>
      <c r="BP70" s="158"/>
      <c r="BQ70" s="158"/>
      <c r="BR70" s="158"/>
      <c r="BS70" s="158"/>
      <c r="BT70" s="158"/>
      <c r="BU70" s="158"/>
      <c r="BV70" s="15"/>
    </row>
    <row r="71" spans="3:75" s="8" customFormat="1" ht="8.25" customHeight="1" x14ac:dyDescent="0.2"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15"/>
    </row>
    <row r="72" spans="3:75" s="8" customFormat="1" ht="29.25" customHeight="1" x14ac:dyDescent="0.2">
      <c r="C72" s="157" t="s">
        <v>164</v>
      </c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  <c r="AV72" s="157"/>
      <c r="AW72" s="157"/>
      <c r="AX72" s="157"/>
      <c r="AY72" s="157"/>
      <c r="AZ72" s="157"/>
      <c r="BA72" s="157"/>
      <c r="BB72" s="157"/>
      <c r="BC72" s="157"/>
      <c r="BD72" s="157"/>
      <c r="BE72" s="157"/>
      <c r="BF72" s="157"/>
      <c r="BG72" s="157"/>
      <c r="BH72" s="157"/>
      <c r="BI72" s="157"/>
      <c r="BJ72" s="157"/>
      <c r="BK72" s="157"/>
      <c r="BL72" s="157"/>
      <c r="BM72" s="157"/>
      <c r="BN72" s="157"/>
      <c r="BO72" s="157"/>
      <c r="BP72" s="157"/>
      <c r="BQ72" s="157"/>
      <c r="BR72" s="157"/>
      <c r="BS72" s="157"/>
      <c r="BT72" s="157"/>
      <c r="BU72" s="157"/>
      <c r="BV72" s="157"/>
      <c r="BW72" s="157"/>
    </row>
    <row r="73" spans="3:75" s="8" customFormat="1" ht="7.5" customHeight="1" x14ac:dyDescent="0.2"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15"/>
    </row>
    <row r="74" spans="3:75" s="8" customFormat="1" ht="34.5" customHeight="1" x14ac:dyDescent="0.2">
      <c r="C74" s="159" t="s">
        <v>0</v>
      </c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59"/>
      <c r="AO74" s="159"/>
      <c r="AP74" s="159"/>
      <c r="AQ74" s="159"/>
      <c r="AR74" s="159"/>
      <c r="AS74" s="159"/>
      <c r="AT74" s="159"/>
      <c r="AU74" s="159"/>
      <c r="AV74" s="159"/>
      <c r="AW74" s="159"/>
      <c r="AX74" s="159"/>
      <c r="AY74" s="159"/>
      <c r="AZ74" s="159"/>
      <c r="BA74" s="159"/>
      <c r="BB74" s="159"/>
      <c r="BC74" s="159"/>
      <c r="BD74" s="159"/>
      <c r="BE74" s="159"/>
      <c r="BF74" s="159"/>
      <c r="BG74" s="159"/>
      <c r="BH74" s="159"/>
      <c r="BI74" s="159"/>
      <c r="BJ74" s="159"/>
      <c r="BK74" s="159"/>
      <c r="BL74" s="159"/>
      <c r="BM74" s="159"/>
      <c r="BN74" s="159"/>
      <c r="BO74" s="159"/>
      <c r="BP74" s="159"/>
      <c r="BQ74" s="159"/>
      <c r="BR74" s="159"/>
      <c r="BS74" s="159"/>
      <c r="BT74" s="159"/>
      <c r="BU74" s="159"/>
      <c r="BV74" s="159"/>
      <c r="BW74" s="159"/>
    </row>
    <row r="75" spans="3:75" s="8" customFormat="1" ht="15" customHeight="1" x14ac:dyDescent="0.2">
      <c r="C75" s="159" t="s">
        <v>125</v>
      </c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  <c r="AA75" s="159"/>
      <c r="AB75" s="159"/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  <c r="AM75" s="159"/>
      <c r="AN75" s="159"/>
      <c r="AO75" s="159"/>
      <c r="AP75" s="159"/>
      <c r="AQ75" s="159"/>
      <c r="AR75" s="159"/>
      <c r="AS75" s="159"/>
      <c r="AT75" s="159"/>
      <c r="AU75" s="159"/>
      <c r="AV75" s="159"/>
      <c r="AW75" s="159"/>
      <c r="AX75" s="159"/>
      <c r="AY75" s="159"/>
      <c r="AZ75" s="159"/>
      <c r="BA75" s="159"/>
      <c r="BB75" s="159"/>
      <c r="BC75" s="159"/>
      <c r="BD75" s="159"/>
      <c r="BE75" s="159"/>
      <c r="BF75" s="159"/>
      <c r="BG75" s="159"/>
      <c r="BH75" s="159"/>
      <c r="BI75" s="159"/>
      <c r="BJ75" s="159"/>
      <c r="BK75" s="159"/>
      <c r="BL75" s="159"/>
      <c r="BM75" s="159"/>
      <c r="BN75" s="159"/>
      <c r="BO75" s="159"/>
      <c r="BP75" s="159"/>
      <c r="BQ75" s="159"/>
      <c r="BR75" s="159"/>
      <c r="BS75" s="159"/>
      <c r="BT75" s="159"/>
      <c r="BU75" s="159"/>
      <c r="BV75" s="159"/>
      <c r="BW75" s="159"/>
    </row>
    <row r="76" spans="3:75" s="8" customFormat="1" ht="15" customHeight="1" x14ac:dyDescent="0.2">
      <c r="C76" s="154" t="s">
        <v>126</v>
      </c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60"/>
      <c r="Z76" s="160"/>
      <c r="AA76" s="160"/>
      <c r="AB76" s="160"/>
      <c r="AC76" s="160"/>
      <c r="AD76" s="160"/>
      <c r="AE76" s="160"/>
      <c r="AF76" s="160"/>
      <c r="AG76" s="160"/>
      <c r="AH76" s="160"/>
      <c r="AI76" s="160"/>
      <c r="AJ76" s="160"/>
      <c r="AK76" s="160"/>
      <c r="AL76" s="160"/>
      <c r="AM76" s="160"/>
      <c r="AN76" s="160"/>
      <c r="AO76" s="160"/>
      <c r="AP76" s="160"/>
      <c r="AQ76" s="160"/>
      <c r="AR76" s="160"/>
      <c r="AS76" s="160"/>
      <c r="AT76" s="160"/>
      <c r="AU76" s="160"/>
      <c r="AV76" s="160"/>
      <c r="AW76" s="160"/>
      <c r="AX76" s="160"/>
      <c r="AY76" s="160"/>
      <c r="AZ76" s="160"/>
      <c r="BA76" s="160"/>
      <c r="BB76" s="160"/>
      <c r="BC76" s="160"/>
      <c r="BD76" s="160"/>
      <c r="BE76" s="160"/>
      <c r="BF76" s="160"/>
      <c r="BG76" s="160"/>
      <c r="BH76" s="160"/>
      <c r="BI76" s="160"/>
      <c r="BJ76" s="160"/>
      <c r="BK76" s="160"/>
      <c r="BL76" s="160"/>
      <c r="BM76" s="160"/>
      <c r="BN76" s="160"/>
      <c r="BO76" s="160"/>
      <c r="BP76" s="160"/>
      <c r="BQ76" s="160"/>
      <c r="BR76" s="160"/>
      <c r="BS76" s="160"/>
      <c r="BT76" s="160"/>
      <c r="BU76" s="160"/>
      <c r="BV76" s="160"/>
      <c r="BW76" s="160"/>
    </row>
    <row r="77" spans="3:75" s="8" customFormat="1" ht="24" customHeight="1" x14ac:dyDescent="0.2">
      <c r="C77" s="154" t="s">
        <v>127</v>
      </c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  <c r="AA77" s="160"/>
      <c r="AB77" s="160"/>
      <c r="AC77" s="160"/>
      <c r="AD77" s="160"/>
      <c r="AE77" s="160"/>
      <c r="AF77" s="160"/>
      <c r="AG77" s="160"/>
      <c r="AH77" s="160"/>
      <c r="AI77" s="160"/>
      <c r="AJ77" s="160"/>
      <c r="AK77" s="160"/>
      <c r="AL77" s="160"/>
      <c r="AM77" s="160"/>
      <c r="AN77" s="160"/>
      <c r="AO77" s="160"/>
      <c r="AP77" s="160"/>
      <c r="AQ77" s="160"/>
      <c r="AR77" s="160"/>
      <c r="AS77" s="160"/>
      <c r="AT77" s="160"/>
      <c r="AU77" s="160"/>
      <c r="AV77" s="160"/>
      <c r="AW77" s="160"/>
      <c r="AX77" s="160"/>
      <c r="AY77" s="160"/>
      <c r="AZ77" s="160"/>
      <c r="BA77" s="160"/>
      <c r="BB77" s="160"/>
      <c r="BC77" s="160"/>
      <c r="BD77" s="160"/>
      <c r="BE77" s="160"/>
      <c r="BF77" s="160"/>
      <c r="BG77" s="160"/>
      <c r="BH77" s="160"/>
      <c r="BI77" s="160"/>
      <c r="BJ77" s="160"/>
      <c r="BK77" s="160"/>
      <c r="BL77" s="160"/>
      <c r="BM77" s="160"/>
      <c r="BN77" s="160"/>
      <c r="BO77" s="160"/>
      <c r="BP77" s="160"/>
      <c r="BQ77" s="160"/>
      <c r="BR77" s="160"/>
      <c r="BS77" s="160"/>
      <c r="BT77" s="160"/>
      <c r="BU77" s="160"/>
      <c r="BV77" s="160"/>
      <c r="BW77" s="160"/>
    </row>
    <row r="78" spans="3:75" s="8" customFormat="1" ht="34.5" customHeight="1" x14ac:dyDescent="0.2">
      <c r="C78" s="156" t="s">
        <v>128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59"/>
      <c r="BJ78" s="159"/>
      <c r="BK78" s="159"/>
      <c r="BL78" s="159"/>
      <c r="BM78" s="159"/>
      <c r="BN78" s="159"/>
      <c r="BO78" s="159"/>
      <c r="BP78" s="159"/>
      <c r="BQ78" s="159"/>
      <c r="BR78" s="159"/>
      <c r="BS78" s="159"/>
      <c r="BT78" s="159"/>
      <c r="BU78" s="159"/>
      <c r="BV78" s="159"/>
      <c r="BW78" s="159"/>
    </row>
    <row r="79" spans="3:75" s="8" customFormat="1" ht="15.75" x14ac:dyDescent="0.2">
      <c r="C79" s="12" t="s">
        <v>129</v>
      </c>
      <c r="X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4"/>
      <c r="AT79" s="18"/>
      <c r="AU79" s="18"/>
      <c r="AV79" s="10"/>
      <c r="AW79" s="14"/>
      <c r="AX79" s="18"/>
      <c r="AY79" s="18"/>
      <c r="AZ79" s="18"/>
      <c r="BA79" s="18"/>
      <c r="BB79" s="18"/>
      <c r="BC79" s="18"/>
      <c r="BD79" s="18"/>
      <c r="BE79" s="18"/>
      <c r="BF79" s="18"/>
      <c r="BG79" s="14"/>
      <c r="BH79" s="17"/>
      <c r="BI79" s="17"/>
      <c r="BJ79" s="16"/>
      <c r="BK79" s="10"/>
      <c r="BL79" s="10"/>
      <c r="BM79" s="10"/>
      <c r="BN79" s="10"/>
      <c r="BV79" s="115"/>
    </row>
    <row r="80" spans="3:75" s="8" customFormat="1" ht="30" customHeight="1" x14ac:dyDescent="0.2">
      <c r="C80" s="159" t="s">
        <v>130</v>
      </c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59"/>
      <c r="BN80" s="159"/>
      <c r="BO80" s="159"/>
      <c r="BP80" s="159"/>
      <c r="BQ80" s="159"/>
      <c r="BR80" s="159"/>
      <c r="BS80" s="159"/>
      <c r="BT80" s="159"/>
      <c r="BU80" s="159"/>
      <c r="BV80" s="159"/>
      <c r="BW80" s="159"/>
    </row>
    <row r="81" spans="1:75" s="8" customFormat="1" ht="15" customHeight="1" x14ac:dyDescent="0.2">
      <c r="C81" s="154" t="s">
        <v>131</v>
      </c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61"/>
      <c r="BL81" s="161"/>
      <c r="BM81" s="161"/>
      <c r="BN81" s="161"/>
      <c r="BO81" s="161"/>
      <c r="BP81" s="161"/>
      <c r="BQ81" s="161"/>
      <c r="BR81" s="161"/>
      <c r="BS81" s="161"/>
      <c r="BT81" s="161"/>
      <c r="BU81" s="161"/>
      <c r="BV81" s="161"/>
      <c r="BW81" s="161"/>
    </row>
    <row r="82" spans="1:75" s="8" customFormat="1" ht="69" customHeight="1" x14ac:dyDescent="0.2">
      <c r="C82" s="159" t="s">
        <v>132</v>
      </c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  <c r="BJ82" s="159"/>
      <c r="BK82" s="159"/>
      <c r="BL82" s="159"/>
      <c r="BM82" s="159"/>
      <c r="BN82" s="159"/>
      <c r="BO82" s="159"/>
      <c r="BP82" s="159"/>
      <c r="BQ82" s="159"/>
      <c r="BR82" s="159"/>
      <c r="BS82" s="159"/>
      <c r="BT82" s="159"/>
      <c r="BU82" s="159"/>
      <c r="BV82" s="159"/>
      <c r="BW82" s="159"/>
    </row>
    <row r="83" spans="1:75" s="8" customFormat="1" ht="36.75" customHeight="1" x14ac:dyDescent="0.2">
      <c r="C83" s="159" t="s">
        <v>133</v>
      </c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159"/>
      <c r="BN83" s="159"/>
      <c r="BO83" s="159"/>
      <c r="BP83" s="159"/>
      <c r="BQ83" s="159"/>
      <c r="BR83" s="159"/>
      <c r="BS83" s="159"/>
      <c r="BT83" s="159"/>
      <c r="BU83" s="159"/>
      <c r="BV83" s="159"/>
      <c r="BW83" s="159"/>
    </row>
    <row r="84" spans="1:75" s="8" customFormat="1" ht="30.75" customHeight="1" x14ac:dyDescent="0.2">
      <c r="C84" s="159" t="s">
        <v>134</v>
      </c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159"/>
      <c r="BN84" s="159"/>
      <c r="BO84" s="159"/>
      <c r="BP84" s="159"/>
      <c r="BQ84" s="159"/>
      <c r="BR84" s="159"/>
      <c r="BS84" s="159"/>
      <c r="BT84" s="159"/>
      <c r="BU84" s="159"/>
      <c r="BV84" s="159"/>
      <c r="BW84" s="159"/>
    </row>
    <row r="85" spans="1:75" s="8" customFormat="1" ht="38.25" customHeight="1" x14ac:dyDescent="0.2">
      <c r="C85" s="159" t="s">
        <v>135</v>
      </c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159"/>
      <c r="BN85" s="159"/>
      <c r="BO85" s="159"/>
      <c r="BP85" s="159"/>
      <c r="BQ85" s="159"/>
      <c r="BR85" s="159"/>
      <c r="BS85" s="159"/>
      <c r="BT85" s="159"/>
      <c r="BU85" s="159"/>
      <c r="BV85" s="159"/>
      <c r="BW85" s="159"/>
    </row>
    <row r="86" spans="1:75" s="8" customFormat="1" ht="40.5" customHeight="1" x14ac:dyDescent="0.2">
      <c r="C86" s="159" t="s">
        <v>137</v>
      </c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59"/>
      <c r="BJ86" s="159"/>
      <c r="BK86" s="159"/>
      <c r="BL86" s="159"/>
      <c r="BM86" s="159"/>
      <c r="BN86" s="159"/>
      <c r="BO86" s="159"/>
      <c r="BP86" s="159"/>
      <c r="BQ86" s="159"/>
      <c r="BR86" s="159"/>
      <c r="BS86" s="159"/>
      <c r="BT86" s="159"/>
      <c r="BU86" s="159"/>
      <c r="BV86" s="159"/>
      <c r="BW86" s="159"/>
    </row>
    <row r="87" spans="1:75" s="8" customFormat="1" ht="52.5" customHeight="1" x14ac:dyDescent="0.2">
      <c r="C87" s="159" t="s">
        <v>136</v>
      </c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59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  <c r="BJ87" s="159"/>
      <c r="BK87" s="159"/>
      <c r="BL87" s="159"/>
      <c r="BM87" s="159"/>
      <c r="BN87" s="159"/>
      <c r="BO87" s="159"/>
      <c r="BP87" s="159"/>
      <c r="BQ87" s="159"/>
      <c r="BR87" s="159"/>
      <c r="BS87" s="159"/>
      <c r="BT87" s="159"/>
      <c r="BU87" s="159"/>
      <c r="BV87" s="159"/>
      <c r="BW87" s="159"/>
    </row>
    <row r="88" spans="1:75" s="8" customFormat="1" ht="44.25" customHeight="1" x14ac:dyDescent="0.2">
      <c r="C88" s="159" t="s">
        <v>152</v>
      </c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  <c r="AN88" s="159"/>
      <c r="AO88" s="159"/>
      <c r="AP88" s="159"/>
      <c r="AQ88" s="159"/>
      <c r="AR88" s="159"/>
      <c r="AS88" s="159"/>
      <c r="AT88" s="159"/>
      <c r="AU88" s="159"/>
      <c r="AV88" s="159"/>
      <c r="AW88" s="159"/>
      <c r="AX88" s="159"/>
      <c r="AY88" s="159"/>
      <c r="AZ88" s="159"/>
      <c r="BA88" s="159"/>
      <c r="BB88" s="159"/>
      <c r="BC88" s="159"/>
      <c r="BD88" s="159"/>
      <c r="BE88" s="159"/>
      <c r="BF88" s="159"/>
      <c r="BG88" s="159"/>
      <c r="BH88" s="159"/>
      <c r="BI88" s="159"/>
      <c r="BJ88" s="159"/>
      <c r="BK88" s="159"/>
      <c r="BL88" s="159"/>
      <c r="BM88" s="159"/>
      <c r="BN88" s="159"/>
      <c r="BO88" s="159"/>
      <c r="BP88" s="159"/>
      <c r="BQ88" s="159"/>
      <c r="BR88" s="159"/>
      <c r="BS88" s="159"/>
      <c r="BT88" s="159"/>
      <c r="BU88" s="159"/>
      <c r="BV88" s="159"/>
      <c r="BW88" s="159"/>
    </row>
    <row r="89" spans="1:75" s="8" customFormat="1" ht="35.25" customHeight="1" x14ac:dyDescent="0.2">
      <c r="C89" s="159" t="s">
        <v>153</v>
      </c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59"/>
      <c r="Z89" s="159"/>
      <c r="AA89" s="159"/>
      <c r="AB89" s="159"/>
      <c r="AC89" s="159"/>
      <c r="AD89" s="159"/>
      <c r="AE89" s="159"/>
      <c r="AF89" s="159"/>
      <c r="AG89" s="159"/>
      <c r="AH89" s="159"/>
      <c r="AI89" s="159"/>
      <c r="AJ89" s="159"/>
      <c r="AK89" s="159"/>
      <c r="AL89" s="159"/>
      <c r="AM89" s="159"/>
      <c r="AN89" s="159"/>
      <c r="AO89" s="159"/>
      <c r="AP89" s="159"/>
      <c r="AQ89" s="159"/>
      <c r="AR89" s="159"/>
      <c r="AS89" s="159"/>
      <c r="AT89" s="159"/>
      <c r="AU89" s="159"/>
      <c r="AV89" s="159"/>
      <c r="AW89" s="159"/>
      <c r="AX89" s="159"/>
      <c r="AY89" s="159"/>
      <c r="AZ89" s="159"/>
      <c r="BA89" s="159"/>
      <c r="BB89" s="159"/>
      <c r="BC89" s="159"/>
      <c r="BD89" s="159"/>
      <c r="BE89" s="159"/>
      <c r="BF89" s="159"/>
      <c r="BG89" s="159"/>
      <c r="BH89" s="159"/>
      <c r="BI89" s="159"/>
      <c r="BJ89" s="159"/>
      <c r="BK89" s="159"/>
      <c r="BL89" s="159"/>
      <c r="BM89" s="159"/>
      <c r="BN89" s="159"/>
      <c r="BO89" s="159"/>
      <c r="BP89" s="159"/>
      <c r="BQ89" s="159"/>
      <c r="BR89" s="159"/>
      <c r="BS89" s="159"/>
      <c r="BT89" s="159"/>
      <c r="BU89" s="159"/>
      <c r="BV89" s="159"/>
      <c r="BW89" s="159"/>
    </row>
    <row r="90" spans="1:75" s="8" customFormat="1" ht="27.75" customHeight="1" x14ac:dyDescent="0.2">
      <c r="C90" s="154" t="s">
        <v>154</v>
      </c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5"/>
      <c r="AO90" s="155"/>
      <c r="AP90" s="155"/>
      <c r="AQ90" s="155"/>
      <c r="AR90" s="155"/>
      <c r="AS90" s="155"/>
      <c r="AT90" s="155"/>
      <c r="AU90" s="155"/>
      <c r="AV90" s="155"/>
      <c r="AW90" s="155"/>
      <c r="AX90" s="155"/>
      <c r="AY90" s="155"/>
      <c r="AZ90" s="155"/>
      <c r="BA90" s="155"/>
      <c r="BB90" s="155"/>
      <c r="BC90" s="155"/>
      <c r="BD90" s="155"/>
      <c r="BE90" s="155"/>
      <c r="BF90" s="155"/>
      <c r="BG90" s="155"/>
      <c r="BH90" s="155"/>
      <c r="BI90" s="155"/>
      <c r="BJ90" s="155"/>
      <c r="BK90" s="155"/>
      <c r="BL90" s="155"/>
      <c r="BM90" s="155"/>
      <c r="BN90" s="155"/>
      <c r="BO90" s="155"/>
      <c r="BP90" s="155"/>
      <c r="BQ90" s="155"/>
      <c r="BR90" s="155"/>
      <c r="BS90" s="155"/>
      <c r="BT90" s="155"/>
      <c r="BU90" s="155"/>
      <c r="BV90" s="155"/>
      <c r="BW90" s="155"/>
    </row>
    <row r="91" spans="1:75" s="8" customFormat="1" ht="49.5" customHeight="1" x14ac:dyDescent="0.2">
      <c r="C91" s="159" t="s">
        <v>155</v>
      </c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59"/>
      <c r="Z91" s="159"/>
      <c r="AA91" s="159"/>
      <c r="AB91" s="159"/>
      <c r="AC91" s="159"/>
      <c r="AD91" s="159"/>
      <c r="AE91" s="159"/>
      <c r="AF91" s="159"/>
      <c r="AG91" s="159"/>
      <c r="AH91" s="159"/>
      <c r="AI91" s="159"/>
      <c r="AJ91" s="159"/>
      <c r="AK91" s="159"/>
      <c r="AL91" s="159"/>
      <c r="AM91" s="159"/>
      <c r="AN91" s="159"/>
      <c r="AO91" s="159"/>
      <c r="AP91" s="159"/>
      <c r="AQ91" s="159"/>
      <c r="AR91" s="159"/>
      <c r="AS91" s="159"/>
      <c r="AT91" s="159"/>
      <c r="AU91" s="159"/>
      <c r="AV91" s="159"/>
      <c r="AW91" s="159"/>
      <c r="AX91" s="159"/>
      <c r="AY91" s="159"/>
      <c r="AZ91" s="159"/>
      <c r="BA91" s="159"/>
      <c r="BB91" s="159"/>
      <c r="BC91" s="159"/>
      <c r="BD91" s="159"/>
      <c r="BE91" s="159"/>
      <c r="BF91" s="159"/>
      <c r="BG91" s="159"/>
      <c r="BH91" s="159"/>
      <c r="BI91" s="159"/>
      <c r="BJ91" s="159"/>
      <c r="BK91" s="159"/>
      <c r="BL91" s="159"/>
      <c r="BM91" s="159"/>
      <c r="BN91" s="159"/>
      <c r="BO91" s="159"/>
      <c r="BP91" s="159"/>
      <c r="BQ91" s="159"/>
      <c r="BR91" s="159"/>
      <c r="BS91" s="159"/>
      <c r="BT91" s="159"/>
      <c r="BU91" s="159"/>
      <c r="BV91" s="159"/>
      <c r="BW91" s="159"/>
    </row>
    <row r="92" spans="1:75" s="8" customFormat="1" ht="15" x14ac:dyDescent="0.2">
      <c r="C92" s="154" t="s">
        <v>156</v>
      </c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5"/>
      <c r="BR92" s="155"/>
      <c r="BS92" s="155"/>
      <c r="BT92" s="155"/>
      <c r="BU92" s="155"/>
      <c r="BV92" s="155"/>
      <c r="BW92" s="155"/>
    </row>
    <row r="93" spans="1:75" s="8" customFormat="1" ht="5.25" customHeight="1" x14ac:dyDescent="0.2"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  <c r="AN93" s="116"/>
      <c r="AO93" s="116"/>
      <c r="AP93" s="116"/>
      <c r="AQ93" s="116"/>
      <c r="AR93" s="116"/>
      <c r="AS93" s="116"/>
      <c r="AT93" s="116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6"/>
      <c r="BG93" s="116"/>
      <c r="BH93" s="116"/>
      <c r="BI93" s="116"/>
      <c r="BJ93" s="116"/>
      <c r="BK93" s="116"/>
      <c r="BL93" s="116"/>
      <c r="BM93" s="116"/>
      <c r="BN93" s="116"/>
      <c r="BO93" s="116"/>
      <c r="BP93" s="116"/>
      <c r="BQ93" s="116"/>
      <c r="BR93" s="116"/>
      <c r="BS93" s="116"/>
      <c r="BT93" s="116"/>
      <c r="BU93" s="116"/>
    </row>
    <row r="94" spans="1:75" s="8" customFormat="1" ht="38.25" customHeight="1" x14ac:dyDescent="0.2">
      <c r="A94" s="11"/>
      <c r="B94" s="11"/>
      <c r="C94" s="156" t="s">
        <v>165</v>
      </c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/>
      <c r="BI94" s="156"/>
      <c r="BJ94" s="156"/>
      <c r="BK94" s="156"/>
      <c r="BL94" s="156"/>
      <c r="BM94" s="156"/>
      <c r="BN94" s="156"/>
      <c r="BO94" s="156"/>
      <c r="BP94" s="156"/>
      <c r="BQ94" s="156"/>
      <c r="BR94" s="156"/>
      <c r="BS94" s="156"/>
      <c r="BT94" s="156"/>
      <c r="BU94" s="156"/>
      <c r="BV94" s="156"/>
      <c r="BW94" s="156"/>
    </row>
    <row r="95" spans="1:75" s="8" customFormat="1" ht="15" customHeight="1" x14ac:dyDescent="0.2">
      <c r="A95" s="13"/>
      <c r="B95" s="11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  <c r="AK95" s="110"/>
      <c r="AL95" s="110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  <c r="BK95" s="110"/>
      <c r="BL95" s="110"/>
      <c r="BM95" s="110"/>
      <c r="BN95" s="110"/>
      <c r="BO95" s="110"/>
      <c r="BP95" s="110"/>
      <c r="BQ95" s="110"/>
      <c r="BR95" s="110"/>
      <c r="BS95" s="110"/>
      <c r="BT95" s="110"/>
      <c r="BU95" s="110"/>
      <c r="BV95" s="19"/>
    </row>
    <row r="96" spans="1:75" s="8" customFormat="1" ht="10.15" customHeight="1" x14ac:dyDescent="0.2">
      <c r="A96" s="11"/>
      <c r="B96" s="1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</row>
    <row r="97" spans="1:73" s="8" customFormat="1" ht="30" customHeight="1" x14ac:dyDescent="0.2">
      <c r="A97" s="10"/>
      <c r="B97" s="10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6"/>
      <c r="BN97" s="156"/>
      <c r="BO97" s="156"/>
      <c r="BP97" s="156"/>
      <c r="BQ97" s="156"/>
      <c r="BR97" s="156"/>
      <c r="BS97" s="156"/>
      <c r="BT97" s="156"/>
      <c r="BU97" s="9"/>
    </row>
    <row r="98" spans="1:73" ht="10.1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BT98" s="6"/>
      <c r="BU98" s="5"/>
    </row>
    <row r="99" spans="1:73" ht="10.15" customHeight="1" x14ac:dyDescent="0.2">
      <c r="BT99" s="6"/>
      <c r="BU99" s="5"/>
    </row>
    <row r="100" spans="1:73" ht="10.15" customHeight="1" x14ac:dyDescent="0.2">
      <c r="BT100" s="4"/>
      <c r="BU100" s="4"/>
    </row>
    <row r="101" spans="1:73" ht="10.15" customHeight="1" x14ac:dyDescent="0.2">
      <c r="BT101" s="4"/>
      <c r="BU101" s="4"/>
    </row>
  </sheetData>
  <sheetProtection selectLockedCells="1" autoFilter="0" selectUnlockedCells="1"/>
  <dataConsolidate/>
  <mergeCells count="42">
    <mergeCell ref="C88:BW88"/>
    <mergeCell ref="C82:BW82"/>
    <mergeCell ref="C83:BW83"/>
    <mergeCell ref="A9:AV9"/>
    <mergeCell ref="A51:BV51"/>
    <mergeCell ref="Y36:AW36"/>
    <mergeCell ref="R55:V55"/>
    <mergeCell ref="C74:BW74"/>
    <mergeCell ref="C75:BW75"/>
    <mergeCell ref="AZ68:BV68"/>
    <mergeCell ref="BQ9:BU10"/>
    <mergeCell ref="AO40:AT41"/>
    <mergeCell ref="AG40:AM41"/>
    <mergeCell ref="Y46:AW49"/>
    <mergeCell ref="C87:BW87"/>
    <mergeCell ref="C92:BW92"/>
    <mergeCell ref="C94:BW94"/>
    <mergeCell ref="C97:BT97"/>
    <mergeCell ref="C72:BW72"/>
    <mergeCell ref="C70:BU70"/>
    <mergeCell ref="C78:BW78"/>
    <mergeCell ref="C80:BW80"/>
    <mergeCell ref="C76:BW76"/>
    <mergeCell ref="C77:BW77"/>
    <mergeCell ref="C90:BW90"/>
    <mergeCell ref="C81:BW81"/>
    <mergeCell ref="C89:BW89"/>
    <mergeCell ref="C91:BW91"/>
    <mergeCell ref="C84:BW84"/>
    <mergeCell ref="C85:BW85"/>
    <mergeCell ref="C86:BW86"/>
    <mergeCell ref="C3:E3"/>
    <mergeCell ref="F3:H3"/>
    <mergeCell ref="I3:K3"/>
    <mergeCell ref="L3:N3"/>
    <mergeCell ref="BB1:BS3"/>
    <mergeCell ref="BE7:BL7"/>
    <mergeCell ref="C4:E4"/>
    <mergeCell ref="F4:H4"/>
    <mergeCell ref="I4:K4"/>
    <mergeCell ref="L4:N4"/>
    <mergeCell ref="BE5:BL5"/>
  </mergeCells>
  <conditionalFormatting sqref="Z45:AW45 Y46">
    <cfRule type="cellIs" dxfId="1" priority="2" operator="equal">
      <formula>"Комментарии участника опроса"</formula>
    </cfRule>
  </conditionalFormatting>
  <conditionalFormatting sqref="BV11:BV21 BV24:BV31 BV41:BV43">
    <cfRule type="expression" dxfId="0" priority="13">
      <formula>$BK$15&lt;&gt;""</formula>
    </cfRule>
  </conditionalFormatting>
  <hyperlinks>
    <hyperlink ref="CK7" r:id="rId1" display="samohvalova@samaracable.ru"/>
    <hyperlink ref="CK4" r:id="rId2" display="dmitrienkotn@spzgroup.ru "/>
    <hyperlink ref="CK3" r:id="rId3" display="m.smykova@vbm.ru"/>
    <hyperlink ref="CI7" r:id="rId4" display="samohvalova@samaracable.ru"/>
    <hyperlink ref="CI4" r:id="rId5" display="dmitrienkotn@spzgroup.ru "/>
    <hyperlink ref="CI3" r:id="rId6" display="m.smykova@vbm.ru"/>
    <hyperlink ref="CL7" r:id="rId7" display="samohvalova@samaracable.ru"/>
    <hyperlink ref="CL4" r:id="rId8" display="dmitrienkotn@spzgroup.ru "/>
    <hyperlink ref="CL3" r:id="rId9" display="e.kokuyskaya@vbm.ru"/>
    <hyperlink ref="CJ7" r:id="rId10" display="samohvalova@samaracable.ru"/>
    <hyperlink ref="CJ4" r:id="rId11" display="dmitrienkotn@spzgroup.ru "/>
    <hyperlink ref="CJ3" r:id="rId12" display="e.kokuyskaya@vbm.ru"/>
  </hyperlinks>
  <printOptions horizontalCentered="1" verticalCentered="1"/>
  <pageMargins left="0.19685039370078741" right="0.19685039370078741" top="7.874015748031496E-2" bottom="7.874015748031496E-2" header="0" footer="0"/>
  <pageSetup paperSize="9" scale="72" orientation="landscape" r:id="rId13"/>
  <headerFooter alignWithMargins="0"/>
  <rowBreaks count="1" manualBreakCount="1">
    <brk id="68" max="7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3be5519-78c5-46b9-83d3-815a461591d5">424JPRWHVU2S-1226946881-4832</_dlc_DocId>
    <_dlc_DocIdUrl xmlns="a3be5519-78c5-46b9-83d3-815a461591d5">
      <Url>https://simr.cbr.ru/sites/ddkp/analytics/regions/_layouts/15/DocIdRedir.aspx?ID=424JPRWHVU2S-1226946881-4832</Url>
      <Description>424JPRWHVU2S-1226946881-4832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3A61D82863D6409A6F514003F12278" ma:contentTypeVersion="2" ma:contentTypeDescription="Создание документа." ma:contentTypeScope="" ma:versionID="cfde633210fa948654789e6bdc5a9f9c">
  <xsd:schema xmlns:xsd="http://www.w3.org/2001/XMLSchema" xmlns:xs="http://www.w3.org/2001/XMLSchema" xmlns:p="http://schemas.microsoft.com/office/2006/metadata/properties" xmlns:ns2="a3be5519-78c5-46b9-83d3-815a461591d5" targetNamespace="http://schemas.microsoft.com/office/2006/metadata/properties" ma:root="true" ma:fieldsID="e7b3a2ecb060960461283170f7b1b80c" ns2:_="">
    <xsd:import namespace="a3be5519-78c5-46b9-83d3-815a461591d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e5519-78c5-46b9-83d3-815a461591d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C38F57F-062B-418A-96CD-0D7230D2A3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83ECD5-132C-419F-AF06-C38CB279A167}">
  <ds:schemaRefs>
    <ds:schemaRef ds:uri="http://schemas.microsoft.com/office/2006/documentManagement/types"/>
    <ds:schemaRef ds:uri="http://purl.org/dc/elements/1.1/"/>
    <ds:schemaRef ds:uri="http://purl.org/dc/dcmitype/"/>
    <ds:schemaRef ds:uri="a3be5519-78c5-46b9-83d3-815a461591d5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C3FE4BB-2088-4222-B34D-1294DE8228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e5519-78c5-46b9-83d3-815a46159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801ECAE-7394-4D6A-A3C2-FF1603EE746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143</vt:i4>
      </vt:variant>
    </vt:vector>
  </HeadingPairs>
  <TitlesOfParts>
    <vt:vector size="144" baseType="lpstr">
      <vt:lpstr>Производство</vt:lpstr>
      <vt:lpstr>Contacts</vt:lpstr>
      <vt:lpstr>m1_Digital</vt:lpstr>
      <vt:lpstr>m2Answ1</vt:lpstr>
      <vt:lpstr>m2Answ2</vt:lpstr>
      <vt:lpstr>m2Answ3</vt:lpstr>
      <vt:lpstr>m2Answ4</vt:lpstr>
      <vt:lpstr>m2AnswCH</vt:lpstr>
      <vt:lpstr>m3Answ1</vt:lpstr>
      <vt:lpstr>m3Answ2</vt:lpstr>
      <vt:lpstr>m3Answ3</vt:lpstr>
      <vt:lpstr>m3AnswCH</vt:lpstr>
      <vt:lpstr>m4_1Answ1</vt:lpstr>
      <vt:lpstr>m4_2Answ1</vt:lpstr>
      <vt:lpstr>m4_3Answ1</vt:lpstr>
      <vt:lpstr>m4_4Answ1</vt:lpstr>
      <vt:lpstr>m4_5Answ1</vt:lpstr>
      <vt:lpstr>m4_6Answ1</vt:lpstr>
      <vt:lpstr>m4_7Answ1</vt:lpstr>
      <vt:lpstr>m4AnswCH</vt:lpstr>
      <vt:lpstr>m5Answ1</vt:lpstr>
      <vt:lpstr>m5Answ2</vt:lpstr>
      <vt:lpstr>m5Answ3</vt:lpstr>
      <vt:lpstr>m5Answ4</vt:lpstr>
      <vt:lpstr>m5AnswCH</vt:lpstr>
      <vt:lpstr>m6Answ1</vt:lpstr>
      <vt:lpstr>m6Answ2</vt:lpstr>
      <vt:lpstr>m6Answ3</vt:lpstr>
      <vt:lpstr>m6AnswCH</vt:lpstr>
      <vt:lpstr>q10Answ1</vt:lpstr>
      <vt:lpstr>q10Answ2</vt:lpstr>
      <vt:lpstr>q10Answ3</vt:lpstr>
      <vt:lpstr>q10AnswCH</vt:lpstr>
      <vt:lpstr>q11_1Answ1</vt:lpstr>
      <vt:lpstr>q11_1Answ2</vt:lpstr>
      <vt:lpstr>q11_1Answ3</vt:lpstr>
      <vt:lpstr>q11_1AnswCH</vt:lpstr>
      <vt:lpstr>q11Answ1</vt:lpstr>
      <vt:lpstr>q11Answ2</vt:lpstr>
      <vt:lpstr>q11Answ3</vt:lpstr>
      <vt:lpstr>q11AnswCH</vt:lpstr>
      <vt:lpstr>q12_1Answ1</vt:lpstr>
      <vt:lpstr>q12_1Answ10</vt:lpstr>
      <vt:lpstr>q12_1Answ11</vt:lpstr>
      <vt:lpstr>q12_1Answ2</vt:lpstr>
      <vt:lpstr>q12_1Answ3</vt:lpstr>
      <vt:lpstr>q12_1Answ4</vt:lpstr>
      <vt:lpstr>q12_1Answ5</vt:lpstr>
      <vt:lpstr>q12_1Answ6</vt:lpstr>
      <vt:lpstr>q12_1Answ7</vt:lpstr>
      <vt:lpstr>q12_1Answ8</vt:lpstr>
      <vt:lpstr>q12_1Answ9</vt:lpstr>
      <vt:lpstr>q12_1AnswCH</vt:lpstr>
      <vt:lpstr>q12Answ1</vt:lpstr>
      <vt:lpstr>q12Answ2</vt:lpstr>
      <vt:lpstr>q12Answ3</vt:lpstr>
      <vt:lpstr>q12AnswCH</vt:lpstr>
      <vt:lpstr>q13_1Answ1</vt:lpstr>
      <vt:lpstr>q13_2Answ1</vt:lpstr>
      <vt:lpstr>q13_3Answ1</vt:lpstr>
      <vt:lpstr>q13_4Answ1</vt:lpstr>
      <vt:lpstr>q13_5Answ1</vt:lpstr>
      <vt:lpstr>q13_6Answ1</vt:lpstr>
      <vt:lpstr>q13_7Answ1</vt:lpstr>
      <vt:lpstr>q13_8Answ1</vt:lpstr>
      <vt:lpstr>q13AnswCH</vt:lpstr>
      <vt:lpstr>q14Answ1</vt:lpstr>
      <vt:lpstr>q14Answ2</vt:lpstr>
      <vt:lpstr>q14Answ3</vt:lpstr>
      <vt:lpstr>q14Answ4</vt:lpstr>
      <vt:lpstr>q14AnswCH</vt:lpstr>
      <vt:lpstr>q15_1Answ1</vt:lpstr>
      <vt:lpstr>q15_1Answ2</vt:lpstr>
      <vt:lpstr>q15_1Answ3</vt:lpstr>
      <vt:lpstr>q15_1Answ4</vt:lpstr>
      <vt:lpstr>q15_1Answ5</vt:lpstr>
      <vt:lpstr>q15_1Answ6</vt:lpstr>
      <vt:lpstr>q15_1Answ7</vt:lpstr>
      <vt:lpstr>q15_1Answ8</vt:lpstr>
      <vt:lpstr>q15_1Answ9</vt:lpstr>
      <vt:lpstr>q15_1AnswCH</vt:lpstr>
      <vt:lpstr>q15Answ1</vt:lpstr>
      <vt:lpstr>q15Answ2</vt:lpstr>
      <vt:lpstr>q15Answ3</vt:lpstr>
      <vt:lpstr>q15Answ4</vt:lpstr>
      <vt:lpstr>q15Answ5</vt:lpstr>
      <vt:lpstr>q15Answ6</vt:lpstr>
      <vt:lpstr>q15Answ7</vt:lpstr>
      <vt:lpstr>q15Answ8</vt:lpstr>
      <vt:lpstr>q15Answ9</vt:lpstr>
      <vt:lpstr>q15AnswCH</vt:lpstr>
      <vt:lpstr>q1Answ1</vt:lpstr>
      <vt:lpstr>q1Answ2</vt:lpstr>
      <vt:lpstr>q1Answ3</vt:lpstr>
      <vt:lpstr>q1Answ4</vt:lpstr>
      <vt:lpstr>q1AnswCH</vt:lpstr>
      <vt:lpstr>q2Answ1</vt:lpstr>
      <vt:lpstr>q2Answ2</vt:lpstr>
      <vt:lpstr>q2Answ3</vt:lpstr>
      <vt:lpstr>q2AnswCH</vt:lpstr>
      <vt:lpstr>q3Answ1</vt:lpstr>
      <vt:lpstr>q3Answ2</vt:lpstr>
      <vt:lpstr>q3Answ3</vt:lpstr>
      <vt:lpstr>q3Answ4</vt:lpstr>
      <vt:lpstr>q3AnswCH</vt:lpstr>
      <vt:lpstr>q4Answ1</vt:lpstr>
      <vt:lpstr>q4Answ2</vt:lpstr>
      <vt:lpstr>q4Answ3</vt:lpstr>
      <vt:lpstr>q4Answ4</vt:lpstr>
      <vt:lpstr>q4AnswCH</vt:lpstr>
      <vt:lpstr>q5Answ1</vt:lpstr>
      <vt:lpstr>q5Answ2</vt:lpstr>
      <vt:lpstr>q5Answ3</vt:lpstr>
      <vt:lpstr>q5AnswCH</vt:lpstr>
      <vt:lpstr>q6Answ1</vt:lpstr>
      <vt:lpstr>q6Answ2</vt:lpstr>
      <vt:lpstr>q6Answ3</vt:lpstr>
      <vt:lpstr>q6AnswCH</vt:lpstr>
      <vt:lpstr>q7Answ1</vt:lpstr>
      <vt:lpstr>q7Answ2</vt:lpstr>
      <vt:lpstr>q7Answ3</vt:lpstr>
      <vt:lpstr>q7Answ4</vt:lpstr>
      <vt:lpstr>q7AnswCH</vt:lpstr>
      <vt:lpstr>q8Answ1</vt:lpstr>
      <vt:lpstr>q8Answ2</vt:lpstr>
      <vt:lpstr>q8Answ3</vt:lpstr>
      <vt:lpstr>q8AnswCH</vt:lpstr>
      <vt:lpstr>q9Answ1</vt:lpstr>
      <vt:lpstr>q9Answ2</vt:lpstr>
      <vt:lpstr>q9Answ3</vt:lpstr>
      <vt:lpstr>q9Answ4</vt:lpstr>
      <vt:lpstr>q9AnswCH</vt:lpstr>
      <vt:lpstr>QComment_Text</vt:lpstr>
      <vt:lpstr>qkAnsw1</vt:lpstr>
      <vt:lpstr>qkAnsw2</vt:lpstr>
      <vt:lpstr>qkAnsw3</vt:lpstr>
      <vt:lpstr>qkAnsw4</vt:lpstr>
      <vt:lpstr>qkAnswCH</vt:lpstr>
      <vt:lpstr>TypeAnk</vt:lpstr>
      <vt:lpstr>ВернутьДо</vt:lpstr>
      <vt:lpstr>КодПредприятия</vt:lpstr>
      <vt:lpstr>Производство!Область_печати</vt:lpstr>
      <vt:lpstr>ОКВЭД2</vt:lpstr>
      <vt:lpstr>ОтчётныйПериод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Горбачева Елена Анатольевна</cp:lastModifiedBy>
  <cp:lastPrinted>2024-06-18T12:04:39Z</cp:lastPrinted>
  <dcterms:created xsi:type="dcterms:W3CDTF">2021-01-13T13:01:41Z</dcterms:created>
  <dcterms:modified xsi:type="dcterms:W3CDTF">2024-07-10T06:18:56Z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0x0101001A3A61D82863D6409A6F514003F12278</vt:lpwstr>
  </property>
  <property fmtid="{D5CDD505-2E9C-101B-9397-08002B2CF9AE}" pid="3" name="_dlc_DocIdItemGuid">
    <vt:lpwstr>311f0b6d-572a-4e2f-9286-4c85e823e7ee</vt:lpwstr>
  </property>
</Properties>
</file>